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PRESUPUESTOS\EJERCICIO 2017\REPORTES 2017\REPORTES TRIMESTRALES\I A T      2 0 1 7   OKKKK\ENERO _ JUNIO\"/>
    </mc:Choice>
  </mc:AlternateContent>
  <bookViews>
    <workbookView xWindow="15" yWindow="-15" windowWidth="9585" windowHeight="11760" tabRatio="908"/>
  </bookViews>
  <sheets>
    <sheet name="CARATULA" sheetId="65" r:id="rId1"/>
    <sheet name="Hoja1" sheetId="151" r:id="rId2"/>
    <sheet name="ECG-1" sheetId="103" r:id="rId3"/>
    <sheet name="ECG-2" sheetId="104" r:id="rId4"/>
    <sheet name="EPC" sheetId="105" r:id="rId5"/>
    <sheet name="APP-1" sheetId="115" r:id="rId6"/>
    <sheet name="APP-2" sheetId="116" r:id="rId7"/>
    <sheet name="APP-3 GENERAL" sheetId="117" r:id="rId8"/>
    <sheet name="APP-3 5A173" sheetId="124" r:id="rId9"/>
    <sheet name="APP-3 5MG65" sheetId="125" r:id="rId10"/>
    <sheet name="APP-3 5MY65" sheetId="118" r:id="rId11"/>
    <sheet name="APP-3 5P170" sheetId="120" r:id="rId12"/>
    <sheet name="APP-3 5O170" sheetId="119" r:id="rId13"/>
    <sheet name="APP-3 5P265" sheetId="121" r:id="rId14"/>
    <sheet name="APP-3 5P270" sheetId="122" r:id="rId15"/>
    <sheet name="APP-3 5P670" sheetId="123" r:id="rId16"/>
    <sheet name="ARF- 5A173" sheetId="128" r:id="rId17"/>
    <sheet name="ARF- 5MG65" sheetId="109" r:id="rId18"/>
    <sheet name="ARF- 5MY65" sheetId="129" r:id="rId19"/>
    <sheet name="ARF- 5O170" sheetId="110" r:id="rId20"/>
    <sheet name="ARF 5P170" sheetId="111" r:id="rId21"/>
    <sheet name="ARF 5P265 " sheetId="112" r:id="rId22"/>
    <sheet name="ARF 5P270" sheetId="113" r:id="rId23"/>
    <sheet name="ARF 5P670" sheetId="114" r:id="rId24"/>
    <sheet name="AR 1" sheetId="130" r:id="rId25"/>
    <sheet name="AR 2" sheetId="131" r:id="rId26"/>
    <sheet name="AR 3" sheetId="132" r:id="rId27"/>
    <sheet name="AR 4" sheetId="145" r:id="rId28"/>
    <sheet name="AR 5" sheetId="134" r:id="rId29"/>
    <sheet name="IAPP FORTAMUN" sheetId="147" r:id="rId30"/>
    <sheet name="IAPP FAIS" sheetId="148" r:id="rId31"/>
    <sheet name="EAP" sheetId="149" r:id="rId32"/>
    <sheet name="ADS-1" sheetId="138" r:id="rId33"/>
    <sheet name="ADS-2" sheetId="139" r:id="rId34"/>
    <sheet name="SAP" sheetId="140" r:id="rId35"/>
    <sheet name="FIC" sheetId="141" r:id="rId36"/>
    <sheet name="AUR" sheetId="142" r:id="rId37"/>
    <sheet name="PPD" sheetId="143" r:id="rId38"/>
    <sheet name="Formato 6d" sheetId="150" r:id="rId39"/>
    <sheet name="Hoja2" sheetId="127" r:id="rId40"/>
  </sheets>
  <externalReferences>
    <externalReference r:id="rId41"/>
    <externalReference r:id="rId42"/>
    <externalReference r:id="rId43"/>
    <externalReference r:id="rId44"/>
    <externalReference r:id="rId45"/>
    <externalReference r:id="rId46"/>
    <externalReference r:id="rId47"/>
  </externalReferences>
  <definedNames>
    <definedName name="_______EJE1">[1]INICIO!$Y$166:$Y$186</definedName>
    <definedName name="_______EJE2">[1]INICIO!$Y$188:$Y$229</definedName>
    <definedName name="_______EJE3">[1]INICIO!$Y$231:$Y$247</definedName>
    <definedName name="_______EJE4">[1]INICIO!$Y$249:$Y$272</definedName>
    <definedName name="_______EJE5">[1]INICIO!$Y$274:$Y$287</definedName>
    <definedName name="_______EJE6">[1]INICIO!$Y$289:$Y$314</definedName>
    <definedName name="_______EJE7">[1]INICIO!$Y$316:$Y$356</definedName>
    <definedName name="______EJE1">[1]INICIO!$Y$166:$Y$186</definedName>
    <definedName name="______EJE2">[1]INICIO!$Y$188:$Y$229</definedName>
    <definedName name="______EJE3">[1]INICIO!$Y$231:$Y$247</definedName>
    <definedName name="______EJE4">[1]INICIO!$Y$249:$Y$272</definedName>
    <definedName name="______EJE5">[1]INICIO!$Y$274:$Y$287</definedName>
    <definedName name="______EJE6">[1]INICIO!$Y$289:$Y$314</definedName>
    <definedName name="______EJE7">[1]INICIO!$Y$316:$Y$356</definedName>
    <definedName name="_____EJE1">[1]INICIO!$Y$166:$Y$186</definedName>
    <definedName name="_____EJE2">[1]INICIO!$Y$188:$Y$229</definedName>
    <definedName name="_____EJE3">[1]INICIO!$Y$231:$Y$247</definedName>
    <definedName name="_____EJE4">[1]INICIO!$Y$249:$Y$272</definedName>
    <definedName name="_____EJE5">[1]INICIO!$Y$274:$Y$287</definedName>
    <definedName name="_____EJE6">[1]INICIO!$Y$289:$Y$314</definedName>
    <definedName name="_____EJE7">[1]INICIO!$Y$316:$Y$356</definedName>
    <definedName name="____EJE1" localSheetId="5">[2]INICIO!$Y$166:$Y$186</definedName>
    <definedName name="____EJE1" localSheetId="6">[2]INICIO!$Y$166:$Y$186</definedName>
    <definedName name="____EJE1" localSheetId="8">[2]INICIO!$Y$166:$Y$186</definedName>
    <definedName name="____EJE1" localSheetId="9">[2]INICIO!$Y$166:$Y$186</definedName>
    <definedName name="____EJE1" localSheetId="10">[2]INICIO!$Y$166:$Y$186</definedName>
    <definedName name="____EJE1" localSheetId="12">[2]INICIO!$Y$166:$Y$186</definedName>
    <definedName name="____EJE1" localSheetId="11">[2]INICIO!$Y$166:$Y$186</definedName>
    <definedName name="____EJE1" localSheetId="13">[2]INICIO!$Y$166:$Y$186</definedName>
    <definedName name="____EJE1" localSheetId="14">[2]INICIO!$Y$166:$Y$186</definedName>
    <definedName name="____EJE1" localSheetId="15">[2]INICIO!$Y$166:$Y$186</definedName>
    <definedName name="____EJE1" localSheetId="7">[2]INICIO!$Y$166:$Y$186</definedName>
    <definedName name="____EJE1" localSheetId="16">[2]INICIO!$Y$166:$Y$186</definedName>
    <definedName name="____EJE1" localSheetId="17">[2]INICIO!$Y$166:$Y$186</definedName>
    <definedName name="____EJE1" localSheetId="18">[2]INICIO!$Y$166:$Y$186</definedName>
    <definedName name="____EJE1" localSheetId="19">[2]INICIO!$Y$166:$Y$186</definedName>
    <definedName name="____EJE1" localSheetId="20">[2]INICIO!$Y$166:$Y$186</definedName>
    <definedName name="____EJE1" localSheetId="21">[2]INICIO!$Y$166:$Y$186</definedName>
    <definedName name="____EJE1" localSheetId="22">[2]INICIO!$Y$166:$Y$186</definedName>
    <definedName name="____EJE1" localSheetId="23">[2]INICIO!$Y$166:$Y$186</definedName>
    <definedName name="____EJE1" localSheetId="2">[2]INICIO!$Y$166:$Y$186</definedName>
    <definedName name="____EJE1" localSheetId="3">[2]INICIO!$Y$166:$Y$186</definedName>
    <definedName name="____EJE1" localSheetId="4">[2]INICIO!$Y$166:$Y$186</definedName>
    <definedName name="____EJE1">[2]INICIO!$Y$166:$Y$186</definedName>
    <definedName name="____EJE2" localSheetId="5">[2]INICIO!$Y$188:$Y$229</definedName>
    <definedName name="____EJE2" localSheetId="6">[2]INICIO!$Y$188:$Y$229</definedName>
    <definedName name="____EJE2" localSheetId="8">[2]INICIO!$Y$188:$Y$229</definedName>
    <definedName name="____EJE2" localSheetId="9">[2]INICIO!$Y$188:$Y$229</definedName>
    <definedName name="____EJE2" localSheetId="10">[2]INICIO!$Y$188:$Y$229</definedName>
    <definedName name="____EJE2" localSheetId="12">[2]INICIO!$Y$188:$Y$229</definedName>
    <definedName name="____EJE2" localSheetId="11">[2]INICIO!$Y$188:$Y$229</definedName>
    <definedName name="____EJE2" localSheetId="13">[2]INICIO!$Y$188:$Y$229</definedName>
    <definedName name="____EJE2" localSheetId="14">[2]INICIO!$Y$188:$Y$229</definedName>
    <definedName name="____EJE2" localSheetId="15">[2]INICIO!$Y$188:$Y$229</definedName>
    <definedName name="____EJE2" localSheetId="7">[2]INICIO!$Y$188:$Y$229</definedName>
    <definedName name="____EJE2" localSheetId="16">[2]INICIO!$Y$188:$Y$229</definedName>
    <definedName name="____EJE2" localSheetId="17">[2]INICIO!$Y$188:$Y$229</definedName>
    <definedName name="____EJE2" localSheetId="18">[2]INICIO!$Y$188:$Y$229</definedName>
    <definedName name="____EJE2" localSheetId="19">[2]INICIO!$Y$188:$Y$229</definedName>
    <definedName name="____EJE2" localSheetId="20">[2]INICIO!$Y$188:$Y$229</definedName>
    <definedName name="____EJE2" localSheetId="21">[2]INICIO!$Y$188:$Y$229</definedName>
    <definedName name="____EJE2" localSheetId="22">[2]INICIO!$Y$188:$Y$229</definedName>
    <definedName name="____EJE2" localSheetId="23">[2]INICIO!$Y$188:$Y$229</definedName>
    <definedName name="____EJE2" localSheetId="2">[2]INICIO!$Y$188:$Y$229</definedName>
    <definedName name="____EJE2" localSheetId="3">[2]INICIO!$Y$188:$Y$229</definedName>
    <definedName name="____EJE2" localSheetId="4">[2]INICIO!$Y$188:$Y$229</definedName>
    <definedName name="____EJE2">[2]INICIO!$Y$188:$Y$229</definedName>
    <definedName name="____EJE3" localSheetId="5">[2]INICIO!$Y$231:$Y$247</definedName>
    <definedName name="____EJE3" localSheetId="6">[2]INICIO!$Y$231:$Y$247</definedName>
    <definedName name="____EJE3" localSheetId="8">[2]INICIO!$Y$231:$Y$247</definedName>
    <definedName name="____EJE3" localSheetId="9">[2]INICIO!$Y$231:$Y$247</definedName>
    <definedName name="____EJE3" localSheetId="10">[2]INICIO!$Y$231:$Y$247</definedName>
    <definedName name="____EJE3" localSheetId="12">[2]INICIO!$Y$231:$Y$247</definedName>
    <definedName name="____EJE3" localSheetId="11">[2]INICIO!$Y$231:$Y$247</definedName>
    <definedName name="____EJE3" localSheetId="13">[2]INICIO!$Y$231:$Y$247</definedName>
    <definedName name="____EJE3" localSheetId="14">[2]INICIO!$Y$231:$Y$247</definedName>
    <definedName name="____EJE3" localSheetId="15">[2]INICIO!$Y$231:$Y$247</definedName>
    <definedName name="____EJE3" localSheetId="7">[2]INICIO!$Y$231:$Y$247</definedName>
    <definedName name="____EJE3" localSheetId="16">[2]INICIO!$Y$231:$Y$247</definedName>
    <definedName name="____EJE3" localSheetId="17">[2]INICIO!$Y$231:$Y$247</definedName>
    <definedName name="____EJE3" localSheetId="18">[2]INICIO!$Y$231:$Y$247</definedName>
    <definedName name="____EJE3" localSheetId="19">[2]INICIO!$Y$231:$Y$247</definedName>
    <definedName name="____EJE3" localSheetId="20">[2]INICIO!$Y$231:$Y$247</definedName>
    <definedName name="____EJE3" localSheetId="21">[2]INICIO!$Y$231:$Y$247</definedName>
    <definedName name="____EJE3" localSheetId="22">[2]INICIO!$Y$231:$Y$247</definedName>
    <definedName name="____EJE3" localSheetId="23">[2]INICIO!$Y$231:$Y$247</definedName>
    <definedName name="____EJE3" localSheetId="2">[2]INICIO!$Y$231:$Y$247</definedName>
    <definedName name="____EJE3" localSheetId="3">[2]INICIO!$Y$231:$Y$247</definedName>
    <definedName name="____EJE3" localSheetId="4">[2]INICIO!$Y$231:$Y$247</definedName>
    <definedName name="____EJE3">[2]INICIO!$Y$231:$Y$247</definedName>
    <definedName name="____EJE4" localSheetId="5">[2]INICIO!$Y$249:$Y$272</definedName>
    <definedName name="____EJE4" localSheetId="6">[2]INICIO!$Y$249:$Y$272</definedName>
    <definedName name="____EJE4" localSheetId="8">[2]INICIO!$Y$249:$Y$272</definedName>
    <definedName name="____EJE4" localSheetId="9">[2]INICIO!$Y$249:$Y$272</definedName>
    <definedName name="____EJE4" localSheetId="10">[2]INICIO!$Y$249:$Y$272</definedName>
    <definedName name="____EJE4" localSheetId="12">[2]INICIO!$Y$249:$Y$272</definedName>
    <definedName name="____EJE4" localSheetId="11">[2]INICIO!$Y$249:$Y$272</definedName>
    <definedName name="____EJE4" localSheetId="13">[2]INICIO!$Y$249:$Y$272</definedName>
    <definedName name="____EJE4" localSheetId="14">[2]INICIO!$Y$249:$Y$272</definedName>
    <definedName name="____EJE4" localSheetId="15">[2]INICIO!$Y$249:$Y$272</definedName>
    <definedName name="____EJE4" localSheetId="7">[2]INICIO!$Y$249:$Y$272</definedName>
    <definedName name="____EJE4" localSheetId="16">[2]INICIO!$Y$249:$Y$272</definedName>
    <definedName name="____EJE4" localSheetId="17">[2]INICIO!$Y$249:$Y$272</definedName>
    <definedName name="____EJE4" localSheetId="18">[2]INICIO!$Y$249:$Y$272</definedName>
    <definedName name="____EJE4" localSheetId="19">[2]INICIO!$Y$249:$Y$272</definedName>
    <definedName name="____EJE4" localSheetId="20">[2]INICIO!$Y$249:$Y$272</definedName>
    <definedName name="____EJE4" localSheetId="21">[2]INICIO!$Y$249:$Y$272</definedName>
    <definedName name="____EJE4" localSheetId="22">[2]INICIO!$Y$249:$Y$272</definedName>
    <definedName name="____EJE4" localSheetId="23">[2]INICIO!$Y$249:$Y$272</definedName>
    <definedName name="____EJE4" localSheetId="2">[2]INICIO!$Y$249:$Y$272</definedName>
    <definedName name="____EJE4" localSheetId="3">[2]INICIO!$Y$249:$Y$272</definedName>
    <definedName name="____EJE4" localSheetId="4">[2]INICIO!$Y$249:$Y$272</definedName>
    <definedName name="____EJE4">[2]INICIO!$Y$249:$Y$272</definedName>
    <definedName name="____EJE5" localSheetId="5">[2]INICIO!$Y$274:$Y$287</definedName>
    <definedName name="____EJE5" localSheetId="6">[2]INICIO!$Y$274:$Y$287</definedName>
    <definedName name="____EJE5" localSheetId="8">[2]INICIO!$Y$274:$Y$287</definedName>
    <definedName name="____EJE5" localSheetId="9">[2]INICIO!$Y$274:$Y$287</definedName>
    <definedName name="____EJE5" localSheetId="10">[2]INICIO!$Y$274:$Y$287</definedName>
    <definedName name="____EJE5" localSheetId="12">[2]INICIO!$Y$274:$Y$287</definedName>
    <definedName name="____EJE5" localSheetId="11">[2]INICIO!$Y$274:$Y$287</definedName>
    <definedName name="____EJE5" localSheetId="13">[2]INICIO!$Y$274:$Y$287</definedName>
    <definedName name="____EJE5" localSheetId="14">[2]INICIO!$Y$274:$Y$287</definedName>
    <definedName name="____EJE5" localSheetId="15">[2]INICIO!$Y$274:$Y$287</definedName>
    <definedName name="____EJE5" localSheetId="7">[2]INICIO!$Y$274:$Y$287</definedName>
    <definedName name="____EJE5" localSheetId="16">[2]INICIO!$Y$274:$Y$287</definedName>
    <definedName name="____EJE5" localSheetId="17">[2]INICIO!$Y$274:$Y$287</definedName>
    <definedName name="____EJE5" localSheetId="18">[2]INICIO!$Y$274:$Y$287</definedName>
    <definedName name="____EJE5" localSheetId="19">[2]INICIO!$Y$274:$Y$287</definedName>
    <definedName name="____EJE5" localSheetId="20">[2]INICIO!$Y$274:$Y$287</definedName>
    <definedName name="____EJE5" localSheetId="21">[2]INICIO!$Y$274:$Y$287</definedName>
    <definedName name="____EJE5" localSheetId="22">[2]INICIO!$Y$274:$Y$287</definedName>
    <definedName name="____EJE5" localSheetId="23">[2]INICIO!$Y$274:$Y$287</definedName>
    <definedName name="____EJE5" localSheetId="2">[2]INICIO!$Y$274:$Y$287</definedName>
    <definedName name="____EJE5" localSheetId="3">[2]INICIO!$Y$274:$Y$287</definedName>
    <definedName name="____EJE5" localSheetId="4">[2]INICIO!$Y$274:$Y$287</definedName>
    <definedName name="____EJE5">[2]INICIO!$Y$274:$Y$287</definedName>
    <definedName name="____EJE6" localSheetId="5">[2]INICIO!$Y$289:$Y$314</definedName>
    <definedName name="____EJE6" localSheetId="6">[2]INICIO!$Y$289:$Y$314</definedName>
    <definedName name="____EJE6" localSheetId="8">[2]INICIO!$Y$289:$Y$314</definedName>
    <definedName name="____EJE6" localSheetId="9">[2]INICIO!$Y$289:$Y$314</definedName>
    <definedName name="____EJE6" localSheetId="10">[2]INICIO!$Y$289:$Y$314</definedName>
    <definedName name="____EJE6" localSheetId="12">[2]INICIO!$Y$289:$Y$314</definedName>
    <definedName name="____EJE6" localSheetId="11">[2]INICIO!$Y$289:$Y$314</definedName>
    <definedName name="____EJE6" localSheetId="13">[2]INICIO!$Y$289:$Y$314</definedName>
    <definedName name="____EJE6" localSheetId="14">[2]INICIO!$Y$289:$Y$314</definedName>
    <definedName name="____EJE6" localSheetId="15">[2]INICIO!$Y$289:$Y$314</definedName>
    <definedName name="____EJE6" localSheetId="7">[2]INICIO!$Y$289:$Y$314</definedName>
    <definedName name="____EJE6" localSheetId="16">[2]INICIO!$Y$289:$Y$314</definedName>
    <definedName name="____EJE6" localSheetId="17">[2]INICIO!$Y$289:$Y$314</definedName>
    <definedName name="____EJE6" localSheetId="18">[2]INICIO!$Y$289:$Y$314</definedName>
    <definedName name="____EJE6" localSheetId="19">[2]INICIO!$Y$289:$Y$314</definedName>
    <definedName name="____EJE6" localSheetId="20">[2]INICIO!$Y$289:$Y$314</definedName>
    <definedName name="____EJE6" localSheetId="21">[2]INICIO!$Y$289:$Y$314</definedName>
    <definedName name="____EJE6" localSheetId="22">[2]INICIO!$Y$289:$Y$314</definedName>
    <definedName name="____EJE6" localSheetId="23">[2]INICIO!$Y$289:$Y$314</definedName>
    <definedName name="____EJE6" localSheetId="2">[2]INICIO!$Y$289:$Y$314</definedName>
    <definedName name="____EJE6" localSheetId="3">[2]INICIO!$Y$289:$Y$314</definedName>
    <definedName name="____EJE6" localSheetId="4">[2]INICIO!$Y$289:$Y$314</definedName>
    <definedName name="____EJE6">[2]INICIO!$Y$289:$Y$314</definedName>
    <definedName name="____EJE7" localSheetId="5">[2]INICIO!$Y$316:$Y$356</definedName>
    <definedName name="____EJE7" localSheetId="6">[2]INICIO!$Y$316:$Y$356</definedName>
    <definedName name="____EJE7" localSheetId="8">[2]INICIO!$Y$316:$Y$356</definedName>
    <definedName name="____EJE7" localSheetId="9">[2]INICIO!$Y$316:$Y$356</definedName>
    <definedName name="____EJE7" localSheetId="10">[2]INICIO!$Y$316:$Y$356</definedName>
    <definedName name="____EJE7" localSheetId="12">[2]INICIO!$Y$316:$Y$356</definedName>
    <definedName name="____EJE7" localSheetId="11">[2]INICIO!$Y$316:$Y$356</definedName>
    <definedName name="____EJE7" localSheetId="13">[2]INICIO!$Y$316:$Y$356</definedName>
    <definedName name="____EJE7" localSheetId="14">[2]INICIO!$Y$316:$Y$356</definedName>
    <definedName name="____EJE7" localSheetId="15">[2]INICIO!$Y$316:$Y$356</definedName>
    <definedName name="____EJE7" localSheetId="7">[2]INICIO!$Y$316:$Y$356</definedName>
    <definedName name="____EJE7" localSheetId="16">[2]INICIO!$Y$316:$Y$356</definedName>
    <definedName name="____EJE7" localSheetId="17">[2]INICIO!$Y$316:$Y$356</definedName>
    <definedName name="____EJE7" localSheetId="18">[2]INICIO!$Y$316:$Y$356</definedName>
    <definedName name="____EJE7" localSheetId="19">[2]INICIO!$Y$316:$Y$356</definedName>
    <definedName name="____EJE7" localSheetId="20">[2]INICIO!$Y$316:$Y$356</definedName>
    <definedName name="____EJE7" localSheetId="21">[2]INICIO!$Y$316:$Y$356</definedName>
    <definedName name="____EJE7" localSheetId="22">[2]INICIO!$Y$316:$Y$356</definedName>
    <definedName name="____EJE7" localSheetId="23">[2]INICIO!$Y$316:$Y$356</definedName>
    <definedName name="____EJE7" localSheetId="2">[2]INICIO!$Y$316:$Y$356</definedName>
    <definedName name="____EJE7" localSheetId="3">[2]INICIO!$Y$316:$Y$356</definedName>
    <definedName name="____EJE7" localSheetId="4">[2]INICIO!$Y$316:$Y$356</definedName>
    <definedName name="____EJE7">[2]INICIO!$Y$316:$Y$356</definedName>
    <definedName name="___EJE1" localSheetId="5">[2]INICIO!$Y$166:$Y$186</definedName>
    <definedName name="___EJE1" localSheetId="6">[2]INICIO!$Y$166:$Y$186</definedName>
    <definedName name="___EJE1" localSheetId="8">[2]INICIO!$Y$166:$Y$186</definedName>
    <definedName name="___EJE1" localSheetId="9">[2]INICIO!$Y$166:$Y$186</definedName>
    <definedName name="___EJE1" localSheetId="10">[2]INICIO!$Y$166:$Y$186</definedName>
    <definedName name="___EJE1" localSheetId="12">[2]INICIO!$Y$166:$Y$186</definedName>
    <definedName name="___EJE1" localSheetId="11">[2]INICIO!$Y$166:$Y$186</definedName>
    <definedName name="___EJE1" localSheetId="13">[2]INICIO!$Y$166:$Y$186</definedName>
    <definedName name="___EJE1" localSheetId="14">[2]INICIO!$Y$166:$Y$186</definedName>
    <definedName name="___EJE1" localSheetId="15">[2]INICIO!$Y$166:$Y$186</definedName>
    <definedName name="___EJE1" localSheetId="7">[2]INICIO!$Y$166:$Y$186</definedName>
    <definedName name="___EJE1" localSheetId="24">[1]INICIO!$Y$166:$Y$186</definedName>
    <definedName name="___EJE1" localSheetId="25">[1]INICIO!$Y$166:$Y$186</definedName>
    <definedName name="___EJE1" localSheetId="26">[1]INICIO!$Y$166:$Y$186</definedName>
    <definedName name="___EJE1" localSheetId="27">[1]INICIO!$Y$166:$Y$186</definedName>
    <definedName name="___EJE1" localSheetId="28">[1]INICIO!$Y$166:$Y$186</definedName>
    <definedName name="___EJE1" localSheetId="16">[2]INICIO!$Y$166:$Y$186</definedName>
    <definedName name="___EJE1" localSheetId="17">[2]INICIO!$Y$166:$Y$186</definedName>
    <definedName name="___EJE1" localSheetId="18">[2]INICIO!$Y$166:$Y$186</definedName>
    <definedName name="___EJE1" localSheetId="19">[2]INICIO!$Y$166:$Y$186</definedName>
    <definedName name="___EJE1" localSheetId="20">[2]INICIO!$Y$166:$Y$186</definedName>
    <definedName name="___EJE1" localSheetId="21">[2]INICIO!$Y$166:$Y$186</definedName>
    <definedName name="___EJE1" localSheetId="22">[2]INICIO!$Y$166:$Y$186</definedName>
    <definedName name="___EJE1" localSheetId="23">[2]INICIO!$Y$166:$Y$186</definedName>
    <definedName name="___EJE1" localSheetId="2">[2]INICIO!$Y$166:$Y$186</definedName>
    <definedName name="___EJE1" localSheetId="3">[2]INICIO!$Y$166:$Y$186</definedName>
    <definedName name="___EJE1" localSheetId="4">[2]INICIO!$Y$166:$Y$186</definedName>
    <definedName name="___EJE1">[2]INICIO!$Y$166:$Y$186</definedName>
    <definedName name="___EJE2" localSheetId="5">[2]INICIO!$Y$188:$Y$229</definedName>
    <definedName name="___EJE2" localSheetId="6">[2]INICIO!$Y$188:$Y$229</definedName>
    <definedName name="___EJE2" localSheetId="8">[2]INICIO!$Y$188:$Y$229</definedName>
    <definedName name="___EJE2" localSheetId="9">[2]INICIO!$Y$188:$Y$229</definedName>
    <definedName name="___EJE2" localSheetId="10">[2]INICIO!$Y$188:$Y$229</definedName>
    <definedName name="___EJE2" localSheetId="12">[2]INICIO!$Y$188:$Y$229</definedName>
    <definedName name="___EJE2" localSheetId="11">[2]INICIO!$Y$188:$Y$229</definedName>
    <definedName name="___EJE2" localSheetId="13">[2]INICIO!$Y$188:$Y$229</definedName>
    <definedName name="___EJE2" localSheetId="14">[2]INICIO!$Y$188:$Y$229</definedName>
    <definedName name="___EJE2" localSheetId="15">[2]INICIO!$Y$188:$Y$229</definedName>
    <definedName name="___EJE2" localSheetId="7">[2]INICIO!$Y$188:$Y$229</definedName>
    <definedName name="___EJE2" localSheetId="24">[1]INICIO!$Y$188:$Y$229</definedName>
    <definedName name="___EJE2" localSheetId="25">[1]INICIO!$Y$188:$Y$229</definedName>
    <definedName name="___EJE2" localSheetId="26">[1]INICIO!$Y$188:$Y$229</definedName>
    <definedName name="___EJE2" localSheetId="27">[1]INICIO!$Y$188:$Y$229</definedName>
    <definedName name="___EJE2" localSheetId="28">[1]INICIO!$Y$188:$Y$229</definedName>
    <definedName name="___EJE2" localSheetId="16">[2]INICIO!$Y$188:$Y$229</definedName>
    <definedName name="___EJE2" localSheetId="17">[2]INICIO!$Y$188:$Y$229</definedName>
    <definedName name="___EJE2" localSheetId="18">[2]INICIO!$Y$188:$Y$229</definedName>
    <definedName name="___EJE2" localSheetId="19">[2]INICIO!$Y$188:$Y$229</definedName>
    <definedName name="___EJE2" localSheetId="20">[2]INICIO!$Y$188:$Y$229</definedName>
    <definedName name="___EJE2" localSheetId="21">[2]INICIO!$Y$188:$Y$229</definedName>
    <definedName name="___EJE2" localSheetId="22">[2]INICIO!$Y$188:$Y$229</definedName>
    <definedName name="___EJE2" localSheetId="23">[2]INICIO!$Y$188:$Y$229</definedName>
    <definedName name="___EJE2" localSheetId="2">[2]INICIO!$Y$188:$Y$229</definedName>
    <definedName name="___EJE2" localSheetId="3">[2]INICIO!$Y$188:$Y$229</definedName>
    <definedName name="___EJE2" localSheetId="4">[2]INICIO!$Y$188:$Y$229</definedName>
    <definedName name="___EJE2">[2]INICIO!$Y$188:$Y$229</definedName>
    <definedName name="___EJE3" localSheetId="5">[2]INICIO!$Y$231:$Y$247</definedName>
    <definedName name="___EJE3" localSheetId="6">[2]INICIO!$Y$231:$Y$247</definedName>
    <definedName name="___EJE3" localSheetId="8">[2]INICIO!$Y$231:$Y$247</definedName>
    <definedName name="___EJE3" localSheetId="9">[2]INICIO!$Y$231:$Y$247</definedName>
    <definedName name="___EJE3" localSheetId="10">[2]INICIO!$Y$231:$Y$247</definedName>
    <definedName name="___EJE3" localSheetId="12">[2]INICIO!$Y$231:$Y$247</definedName>
    <definedName name="___EJE3" localSheetId="11">[2]INICIO!$Y$231:$Y$247</definedName>
    <definedName name="___EJE3" localSheetId="13">[2]INICIO!$Y$231:$Y$247</definedName>
    <definedName name="___EJE3" localSheetId="14">[2]INICIO!$Y$231:$Y$247</definedName>
    <definedName name="___EJE3" localSheetId="15">[2]INICIO!$Y$231:$Y$247</definedName>
    <definedName name="___EJE3" localSheetId="7">[2]INICIO!$Y$231:$Y$247</definedName>
    <definedName name="___EJE3" localSheetId="24">[1]INICIO!$Y$231:$Y$247</definedName>
    <definedName name="___EJE3" localSheetId="25">[1]INICIO!$Y$231:$Y$247</definedName>
    <definedName name="___EJE3" localSheetId="26">[1]INICIO!$Y$231:$Y$247</definedName>
    <definedName name="___EJE3" localSheetId="27">[1]INICIO!$Y$231:$Y$247</definedName>
    <definedName name="___EJE3" localSheetId="28">[1]INICIO!$Y$231:$Y$247</definedName>
    <definedName name="___EJE3" localSheetId="16">[2]INICIO!$Y$231:$Y$247</definedName>
    <definedName name="___EJE3" localSheetId="17">[2]INICIO!$Y$231:$Y$247</definedName>
    <definedName name="___EJE3" localSheetId="18">[2]INICIO!$Y$231:$Y$247</definedName>
    <definedName name="___EJE3" localSheetId="19">[2]INICIO!$Y$231:$Y$247</definedName>
    <definedName name="___EJE3" localSheetId="20">[2]INICIO!$Y$231:$Y$247</definedName>
    <definedName name="___EJE3" localSheetId="21">[2]INICIO!$Y$231:$Y$247</definedName>
    <definedName name="___EJE3" localSheetId="22">[2]INICIO!$Y$231:$Y$247</definedName>
    <definedName name="___EJE3" localSheetId="23">[2]INICIO!$Y$231:$Y$247</definedName>
    <definedName name="___EJE3" localSheetId="2">[2]INICIO!$Y$231:$Y$247</definedName>
    <definedName name="___EJE3" localSheetId="3">[2]INICIO!$Y$231:$Y$247</definedName>
    <definedName name="___EJE3" localSheetId="4">[2]INICIO!$Y$231:$Y$247</definedName>
    <definedName name="___EJE3">[2]INICIO!$Y$231:$Y$247</definedName>
    <definedName name="___EJE4" localSheetId="5">[2]INICIO!$Y$249:$Y$272</definedName>
    <definedName name="___EJE4" localSheetId="6">[2]INICIO!$Y$249:$Y$272</definedName>
    <definedName name="___EJE4" localSheetId="8">[2]INICIO!$Y$249:$Y$272</definedName>
    <definedName name="___EJE4" localSheetId="9">[2]INICIO!$Y$249:$Y$272</definedName>
    <definedName name="___EJE4" localSheetId="10">[2]INICIO!$Y$249:$Y$272</definedName>
    <definedName name="___EJE4" localSheetId="12">[2]INICIO!$Y$249:$Y$272</definedName>
    <definedName name="___EJE4" localSheetId="11">[2]INICIO!$Y$249:$Y$272</definedName>
    <definedName name="___EJE4" localSheetId="13">[2]INICIO!$Y$249:$Y$272</definedName>
    <definedName name="___EJE4" localSheetId="14">[2]INICIO!$Y$249:$Y$272</definedName>
    <definedName name="___EJE4" localSheetId="15">[2]INICIO!$Y$249:$Y$272</definedName>
    <definedName name="___EJE4" localSheetId="7">[2]INICIO!$Y$249:$Y$272</definedName>
    <definedName name="___EJE4" localSheetId="24">[1]INICIO!$Y$249:$Y$272</definedName>
    <definedName name="___EJE4" localSheetId="25">[1]INICIO!$Y$249:$Y$272</definedName>
    <definedName name="___EJE4" localSheetId="26">[1]INICIO!$Y$249:$Y$272</definedName>
    <definedName name="___EJE4" localSheetId="27">[1]INICIO!$Y$249:$Y$272</definedName>
    <definedName name="___EJE4" localSheetId="28">[1]INICIO!$Y$249:$Y$272</definedName>
    <definedName name="___EJE4" localSheetId="16">[2]INICIO!$Y$249:$Y$272</definedName>
    <definedName name="___EJE4" localSheetId="17">[2]INICIO!$Y$249:$Y$272</definedName>
    <definedName name="___EJE4" localSheetId="18">[2]INICIO!$Y$249:$Y$272</definedName>
    <definedName name="___EJE4" localSheetId="19">[2]INICIO!$Y$249:$Y$272</definedName>
    <definedName name="___EJE4" localSheetId="20">[2]INICIO!$Y$249:$Y$272</definedName>
    <definedName name="___EJE4" localSheetId="21">[2]INICIO!$Y$249:$Y$272</definedName>
    <definedName name="___EJE4" localSheetId="22">[2]INICIO!$Y$249:$Y$272</definedName>
    <definedName name="___EJE4" localSheetId="23">[2]INICIO!$Y$249:$Y$272</definedName>
    <definedName name="___EJE4" localSheetId="2">[2]INICIO!$Y$249:$Y$272</definedName>
    <definedName name="___EJE4" localSheetId="3">[2]INICIO!$Y$249:$Y$272</definedName>
    <definedName name="___EJE4" localSheetId="4">[2]INICIO!$Y$249:$Y$272</definedName>
    <definedName name="___EJE4">[2]INICIO!$Y$249:$Y$272</definedName>
    <definedName name="___EJE5" localSheetId="5">[2]INICIO!$Y$274:$Y$287</definedName>
    <definedName name="___EJE5" localSheetId="6">[2]INICIO!$Y$274:$Y$287</definedName>
    <definedName name="___EJE5" localSheetId="8">[2]INICIO!$Y$274:$Y$287</definedName>
    <definedName name="___EJE5" localSheetId="9">[2]INICIO!$Y$274:$Y$287</definedName>
    <definedName name="___EJE5" localSheetId="10">[2]INICIO!$Y$274:$Y$287</definedName>
    <definedName name="___EJE5" localSheetId="12">[2]INICIO!$Y$274:$Y$287</definedName>
    <definedName name="___EJE5" localSheetId="11">[2]INICIO!$Y$274:$Y$287</definedName>
    <definedName name="___EJE5" localSheetId="13">[2]INICIO!$Y$274:$Y$287</definedName>
    <definedName name="___EJE5" localSheetId="14">[2]INICIO!$Y$274:$Y$287</definedName>
    <definedName name="___EJE5" localSheetId="15">[2]INICIO!$Y$274:$Y$287</definedName>
    <definedName name="___EJE5" localSheetId="7">[2]INICIO!$Y$274:$Y$287</definedName>
    <definedName name="___EJE5" localSheetId="24">[1]INICIO!$Y$274:$Y$287</definedName>
    <definedName name="___EJE5" localSheetId="25">[1]INICIO!$Y$274:$Y$287</definedName>
    <definedName name="___EJE5" localSheetId="26">[1]INICIO!$Y$274:$Y$287</definedName>
    <definedName name="___EJE5" localSheetId="27">[1]INICIO!$Y$274:$Y$287</definedName>
    <definedName name="___EJE5" localSheetId="28">[1]INICIO!$Y$274:$Y$287</definedName>
    <definedName name="___EJE5" localSheetId="16">[2]INICIO!$Y$274:$Y$287</definedName>
    <definedName name="___EJE5" localSheetId="17">[2]INICIO!$Y$274:$Y$287</definedName>
    <definedName name="___EJE5" localSheetId="18">[2]INICIO!$Y$274:$Y$287</definedName>
    <definedName name="___EJE5" localSheetId="19">[2]INICIO!$Y$274:$Y$287</definedName>
    <definedName name="___EJE5" localSheetId="20">[2]INICIO!$Y$274:$Y$287</definedName>
    <definedName name="___EJE5" localSheetId="21">[2]INICIO!$Y$274:$Y$287</definedName>
    <definedName name="___EJE5" localSheetId="22">[2]INICIO!$Y$274:$Y$287</definedName>
    <definedName name="___EJE5" localSheetId="23">[2]INICIO!$Y$274:$Y$287</definedName>
    <definedName name="___EJE5" localSheetId="2">[2]INICIO!$Y$274:$Y$287</definedName>
    <definedName name="___EJE5" localSheetId="3">[2]INICIO!$Y$274:$Y$287</definedName>
    <definedName name="___EJE5" localSheetId="4">[2]INICIO!$Y$274:$Y$287</definedName>
    <definedName name="___EJE5">[2]INICIO!$Y$274:$Y$287</definedName>
    <definedName name="___EJE6" localSheetId="5">[2]INICIO!$Y$289:$Y$314</definedName>
    <definedName name="___EJE6" localSheetId="6">[2]INICIO!$Y$289:$Y$314</definedName>
    <definedName name="___EJE6" localSheetId="8">[2]INICIO!$Y$289:$Y$314</definedName>
    <definedName name="___EJE6" localSheetId="9">[2]INICIO!$Y$289:$Y$314</definedName>
    <definedName name="___EJE6" localSheetId="10">[2]INICIO!$Y$289:$Y$314</definedName>
    <definedName name="___EJE6" localSheetId="12">[2]INICIO!$Y$289:$Y$314</definedName>
    <definedName name="___EJE6" localSheetId="11">[2]INICIO!$Y$289:$Y$314</definedName>
    <definedName name="___EJE6" localSheetId="13">[2]INICIO!$Y$289:$Y$314</definedName>
    <definedName name="___EJE6" localSheetId="14">[2]INICIO!$Y$289:$Y$314</definedName>
    <definedName name="___EJE6" localSheetId="15">[2]INICIO!$Y$289:$Y$314</definedName>
    <definedName name="___EJE6" localSheetId="7">[2]INICIO!$Y$289:$Y$314</definedName>
    <definedName name="___EJE6" localSheetId="24">[1]INICIO!$Y$289:$Y$314</definedName>
    <definedName name="___EJE6" localSheetId="25">[1]INICIO!$Y$289:$Y$314</definedName>
    <definedName name="___EJE6" localSheetId="26">[1]INICIO!$Y$289:$Y$314</definedName>
    <definedName name="___EJE6" localSheetId="27">[1]INICIO!$Y$289:$Y$314</definedName>
    <definedName name="___EJE6" localSheetId="28">[1]INICIO!$Y$289:$Y$314</definedName>
    <definedName name="___EJE6" localSheetId="16">[2]INICIO!$Y$289:$Y$314</definedName>
    <definedName name="___EJE6" localSheetId="17">[2]INICIO!$Y$289:$Y$314</definedName>
    <definedName name="___EJE6" localSheetId="18">[2]INICIO!$Y$289:$Y$314</definedName>
    <definedName name="___EJE6" localSheetId="19">[2]INICIO!$Y$289:$Y$314</definedName>
    <definedName name="___EJE6" localSheetId="20">[2]INICIO!$Y$289:$Y$314</definedName>
    <definedName name="___EJE6" localSheetId="21">[2]INICIO!$Y$289:$Y$314</definedName>
    <definedName name="___EJE6" localSheetId="22">[2]INICIO!$Y$289:$Y$314</definedName>
    <definedName name="___EJE6" localSheetId="23">[2]INICIO!$Y$289:$Y$314</definedName>
    <definedName name="___EJE6" localSheetId="2">[2]INICIO!$Y$289:$Y$314</definedName>
    <definedName name="___EJE6" localSheetId="3">[2]INICIO!$Y$289:$Y$314</definedName>
    <definedName name="___EJE6" localSheetId="4">[2]INICIO!$Y$289:$Y$314</definedName>
    <definedName name="___EJE6">[2]INICIO!$Y$289:$Y$314</definedName>
    <definedName name="___EJE7" localSheetId="5">[2]INICIO!$Y$316:$Y$356</definedName>
    <definedName name="___EJE7" localSheetId="6">[2]INICIO!$Y$316:$Y$356</definedName>
    <definedName name="___EJE7" localSheetId="8">[2]INICIO!$Y$316:$Y$356</definedName>
    <definedName name="___EJE7" localSheetId="9">[2]INICIO!$Y$316:$Y$356</definedName>
    <definedName name="___EJE7" localSheetId="10">[2]INICIO!$Y$316:$Y$356</definedName>
    <definedName name="___EJE7" localSheetId="12">[2]INICIO!$Y$316:$Y$356</definedName>
    <definedName name="___EJE7" localSheetId="11">[2]INICIO!$Y$316:$Y$356</definedName>
    <definedName name="___EJE7" localSheetId="13">[2]INICIO!$Y$316:$Y$356</definedName>
    <definedName name="___EJE7" localSheetId="14">[2]INICIO!$Y$316:$Y$356</definedName>
    <definedName name="___EJE7" localSheetId="15">[2]INICIO!$Y$316:$Y$356</definedName>
    <definedName name="___EJE7" localSheetId="7">[2]INICIO!$Y$316:$Y$356</definedName>
    <definedName name="___EJE7" localSheetId="24">[1]INICIO!$Y$316:$Y$356</definedName>
    <definedName name="___EJE7" localSheetId="25">[1]INICIO!$Y$316:$Y$356</definedName>
    <definedName name="___EJE7" localSheetId="26">[1]INICIO!$Y$316:$Y$356</definedName>
    <definedName name="___EJE7" localSheetId="27">[1]INICIO!$Y$316:$Y$356</definedName>
    <definedName name="___EJE7" localSheetId="28">[1]INICIO!$Y$316:$Y$356</definedName>
    <definedName name="___EJE7" localSheetId="16">[2]INICIO!$Y$316:$Y$356</definedName>
    <definedName name="___EJE7" localSheetId="17">[2]INICIO!$Y$316:$Y$356</definedName>
    <definedName name="___EJE7" localSheetId="18">[2]INICIO!$Y$316:$Y$356</definedName>
    <definedName name="___EJE7" localSheetId="19">[2]INICIO!$Y$316:$Y$356</definedName>
    <definedName name="___EJE7" localSheetId="20">[2]INICIO!$Y$316:$Y$356</definedName>
    <definedName name="___EJE7" localSheetId="21">[2]INICIO!$Y$316:$Y$356</definedName>
    <definedName name="___EJE7" localSheetId="22">[2]INICIO!$Y$316:$Y$356</definedName>
    <definedName name="___EJE7" localSheetId="23">[2]INICIO!$Y$316:$Y$356</definedName>
    <definedName name="___EJE7" localSheetId="2">[2]INICIO!$Y$316:$Y$356</definedName>
    <definedName name="___EJE7" localSheetId="3">[2]INICIO!$Y$316:$Y$356</definedName>
    <definedName name="___EJE7" localSheetId="4">[2]INICIO!$Y$316:$Y$356</definedName>
    <definedName name="___EJE7">[2]INICIO!$Y$316:$Y$356</definedName>
    <definedName name="__EJE1" localSheetId="5">[2]INICIO!$Y$166:$Y$186</definedName>
    <definedName name="__EJE1" localSheetId="6">[2]INICIO!$Y$166:$Y$186</definedName>
    <definedName name="__EJE1" localSheetId="8">[2]INICIO!$Y$166:$Y$186</definedName>
    <definedName name="__EJE1" localSheetId="9">[2]INICIO!$Y$166:$Y$186</definedName>
    <definedName name="__EJE1" localSheetId="10">[2]INICIO!$Y$166:$Y$186</definedName>
    <definedName name="__EJE1" localSheetId="12">[2]INICIO!$Y$166:$Y$186</definedName>
    <definedName name="__EJE1" localSheetId="11">[2]INICIO!$Y$166:$Y$186</definedName>
    <definedName name="__EJE1" localSheetId="13">[2]INICIO!$Y$166:$Y$186</definedName>
    <definedName name="__EJE1" localSheetId="14">[2]INICIO!$Y$166:$Y$186</definedName>
    <definedName name="__EJE1" localSheetId="15">[2]INICIO!$Y$166:$Y$186</definedName>
    <definedName name="__EJE1" localSheetId="7">[2]INICIO!$Y$166:$Y$186</definedName>
    <definedName name="__EJE1" localSheetId="24">[1]INICIO!$Y$166:$Y$186</definedName>
    <definedName name="__EJE1" localSheetId="25">[1]INICIO!$Y$166:$Y$186</definedName>
    <definedName name="__EJE1" localSheetId="26">[1]INICIO!$Y$166:$Y$186</definedName>
    <definedName name="__EJE1" localSheetId="27">[1]INICIO!$Y$166:$Y$186</definedName>
    <definedName name="__EJE1" localSheetId="28">[1]INICIO!$Y$166:$Y$186</definedName>
    <definedName name="__EJE1" localSheetId="16">[2]INICIO!$Y$166:$Y$186</definedName>
    <definedName name="__EJE1" localSheetId="17">[2]INICIO!$Y$166:$Y$186</definedName>
    <definedName name="__EJE1" localSheetId="18">[2]INICIO!$Y$166:$Y$186</definedName>
    <definedName name="__EJE1" localSheetId="19">[2]INICIO!$Y$166:$Y$186</definedName>
    <definedName name="__EJE1" localSheetId="20">[2]INICIO!$Y$166:$Y$186</definedName>
    <definedName name="__EJE1" localSheetId="21">[2]INICIO!$Y$166:$Y$186</definedName>
    <definedName name="__EJE1" localSheetId="22">[2]INICIO!$Y$166:$Y$186</definedName>
    <definedName name="__EJE1" localSheetId="23">[2]INICIO!$Y$166:$Y$186</definedName>
    <definedName name="__EJE1" localSheetId="2">[2]INICIO!$Y$166:$Y$186</definedName>
    <definedName name="__EJE1" localSheetId="3">[2]INICIO!$Y$166:$Y$186</definedName>
    <definedName name="__EJE1" localSheetId="4">[2]INICIO!$Y$166:$Y$186</definedName>
    <definedName name="__EJE1">[2]INICIO!$Y$166:$Y$186</definedName>
    <definedName name="__EJE2" localSheetId="5">[2]INICIO!$Y$188:$Y$229</definedName>
    <definedName name="__EJE2" localSheetId="6">[2]INICIO!$Y$188:$Y$229</definedName>
    <definedName name="__EJE2" localSheetId="8">[2]INICIO!$Y$188:$Y$229</definedName>
    <definedName name="__EJE2" localSheetId="9">[2]INICIO!$Y$188:$Y$229</definedName>
    <definedName name="__EJE2" localSheetId="10">[2]INICIO!$Y$188:$Y$229</definedName>
    <definedName name="__EJE2" localSheetId="12">[2]INICIO!$Y$188:$Y$229</definedName>
    <definedName name="__EJE2" localSheetId="11">[2]INICIO!$Y$188:$Y$229</definedName>
    <definedName name="__EJE2" localSheetId="13">[2]INICIO!$Y$188:$Y$229</definedName>
    <definedName name="__EJE2" localSheetId="14">[2]INICIO!$Y$188:$Y$229</definedName>
    <definedName name="__EJE2" localSheetId="15">[2]INICIO!$Y$188:$Y$229</definedName>
    <definedName name="__EJE2" localSheetId="7">[2]INICIO!$Y$188:$Y$229</definedName>
    <definedName name="__EJE2" localSheetId="24">[1]INICIO!$Y$188:$Y$229</definedName>
    <definedName name="__EJE2" localSheetId="25">[1]INICIO!$Y$188:$Y$229</definedName>
    <definedName name="__EJE2" localSheetId="26">[1]INICIO!$Y$188:$Y$229</definedName>
    <definedName name="__EJE2" localSheetId="27">[1]INICIO!$Y$188:$Y$229</definedName>
    <definedName name="__EJE2" localSheetId="28">[1]INICIO!$Y$188:$Y$229</definedName>
    <definedName name="__EJE2" localSheetId="16">[2]INICIO!$Y$188:$Y$229</definedName>
    <definedName name="__EJE2" localSheetId="17">[2]INICIO!$Y$188:$Y$229</definedName>
    <definedName name="__EJE2" localSheetId="18">[2]INICIO!$Y$188:$Y$229</definedName>
    <definedName name="__EJE2" localSheetId="19">[2]INICIO!$Y$188:$Y$229</definedName>
    <definedName name="__EJE2" localSheetId="20">[2]INICIO!$Y$188:$Y$229</definedName>
    <definedName name="__EJE2" localSheetId="21">[2]INICIO!$Y$188:$Y$229</definedName>
    <definedName name="__EJE2" localSheetId="22">[2]INICIO!$Y$188:$Y$229</definedName>
    <definedName name="__EJE2" localSheetId="23">[2]INICIO!$Y$188:$Y$229</definedName>
    <definedName name="__EJE2" localSheetId="2">[2]INICIO!$Y$188:$Y$229</definedName>
    <definedName name="__EJE2" localSheetId="3">[2]INICIO!$Y$188:$Y$229</definedName>
    <definedName name="__EJE2" localSheetId="4">[2]INICIO!$Y$188:$Y$229</definedName>
    <definedName name="__EJE2">[2]INICIO!$Y$188:$Y$229</definedName>
    <definedName name="__EJE3" localSheetId="5">[2]INICIO!$Y$231:$Y$247</definedName>
    <definedName name="__EJE3" localSheetId="6">[2]INICIO!$Y$231:$Y$247</definedName>
    <definedName name="__EJE3" localSheetId="8">[2]INICIO!$Y$231:$Y$247</definedName>
    <definedName name="__EJE3" localSheetId="9">[2]INICIO!$Y$231:$Y$247</definedName>
    <definedName name="__EJE3" localSheetId="10">[2]INICIO!$Y$231:$Y$247</definedName>
    <definedName name="__EJE3" localSheetId="12">[2]INICIO!$Y$231:$Y$247</definedName>
    <definedName name="__EJE3" localSheetId="11">[2]INICIO!$Y$231:$Y$247</definedName>
    <definedName name="__EJE3" localSheetId="13">[2]INICIO!$Y$231:$Y$247</definedName>
    <definedName name="__EJE3" localSheetId="14">[2]INICIO!$Y$231:$Y$247</definedName>
    <definedName name="__EJE3" localSheetId="15">[2]INICIO!$Y$231:$Y$247</definedName>
    <definedName name="__EJE3" localSheetId="7">[2]INICIO!$Y$231:$Y$247</definedName>
    <definedName name="__EJE3" localSheetId="24">[1]INICIO!$Y$231:$Y$247</definedName>
    <definedName name="__EJE3" localSheetId="25">[1]INICIO!$Y$231:$Y$247</definedName>
    <definedName name="__EJE3" localSheetId="26">[1]INICIO!$Y$231:$Y$247</definedName>
    <definedName name="__EJE3" localSheetId="27">[1]INICIO!$Y$231:$Y$247</definedName>
    <definedName name="__EJE3" localSheetId="28">[1]INICIO!$Y$231:$Y$247</definedName>
    <definedName name="__EJE3" localSheetId="16">[2]INICIO!$Y$231:$Y$247</definedName>
    <definedName name="__EJE3" localSheetId="17">[2]INICIO!$Y$231:$Y$247</definedName>
    <definedName name="__EJE3" localSheetId="18">[2]INICIO!$Y$231:$Y$247</definedName>
    <definedName name="__EJE3" localSheetId="19">[2]INICIO!$Y$231:$Y$247</definedName>
    <definedName name="__EJE3" localSheetId="20">[2]INICIO!$Y$231:$Y$247</definedName>
    <definedName name="__EJE3" localSheetId="21">[2]INICIO!$Y$231:$Y$247</definedName>
    <definedName name="__EJE3" localSheetId="22">[2]INICIO!$Y$231:$Y$247</definedName>
    <definedName name="__EJE3" localSheetId="23">[2]INICIO!$Y$231:$Y$247</definedName>
    <definedName name="__EJE3" localSheetId="2">[2]INICIO!$Y$231:$Y$247</definedName>
    <definedName name="__EJE3" localSheetId="3">[2]INICIO!$Y$231:$Y$247</definedName>
    <definedName name="__EJE3" localSheetId="4">[2]INICIO!$Y$231:$Y$247</definedName>
    <definedName name="__EJE3">[2]INICIO!$Y$231:$Y$247</definedName>
    <definedName name="__EJE4" localSheetId="5">[2]INICIO!$Y$249:$Y$272</definedName>
    <definedName name="__EJE4" localSheetId="6">[2]INICIO!$Y$249:$Y$272</definedName>
    <definedName name="__EJE4" localSheetId="8">[2]INICIO!$Y$249:$Y$272</definedName>
    <definedName name="__EJE4" localSheetId="9">[2]INICIO!$Y$249:$Y$272</definedName>
    <definedName name="__EJE4" localSheetId="10">[2]INICIO!$Y$249:$Y$272</definedName>
    <definedName name="__EJE4" localSheetId="12">[2]INICIO!$Y$249:$Y$272</definedName>
    <definedName name="__EJE4" localSheetId="11">[2]INICIO!$Y$249:$Y$272</definedName>
    <definedName name="__EJE4" localSheetId="13">[2]INICIO!$Y$249:$Y$272</definedName>
    <definedName name="__EJE4" localSheetId="14">[2]INICIO!$Y$249:$Y$272</definedName>
    <definedName name="__EJE4" localSheetId="15">[2]INICIO!$Y$249:$Y$272</definedName>
    <definedName name="__EJE4" localSheetId="7">[2]INICIO!$Y$249:$Y$272</definedName>
    <definedName name="__EJE4" localSheetId="24">[1]INICIO!$Y$249:$Y$272</definedName>
    <definedName name="__EJE4" localSheetId="25">[1]INICIO!$Y$249:$Y$272</definedName>
    <definedName name="__EJE4" localSheetId="26">[1]INICIO!$Y$249:$Y$272</definedName>
    <definedName name="__EJE4" localSheetId="27">[1]INICIO!$Y$249:$Y$272</definedName>
    <definedName name="__EJE4" localSheetId="28">[1]INICIO!$Y$249:$Y$272</definedName>
    <definedName name="__EJE4" localSheetId="16">[2]INICIO!$Y$249:$Y$272</definedName>
    <definedName name="__EJE4" localSheetId="17">[2]INICIO!$Y$249:$Y$272</definedName>
    <definedName name="__EJE4" localSheetId="18">[2]INICIO!$Y$249:$Y$272</definedName>
    <definedName name="__EJE4" localSheetId="19">[2]INICIO!$Y$249:$Y$272</definedName>
    <definedName name="__EJE4" localSheetId="20">[2]INICIO!$Y$249:$Y$272</definedName>
    <definedName name="__EJE4" localSheetId="21">[2]INICIO!$Y$249:$Y$272</definedName>
    <definedName name="__EJE4" localSheetId="22">[2]INICIO!$Y$249:$Y$272</definedName>
    <definedName name="__EJE4" localSheetId="23">[2]INICIO!$Y$249:$Y$272</definedName>
    <definedName name="__EJE4" localSheetId="2">[2]INICIO!$Y$249:$Y$272</definedName>
    <definedName name="__EJE4" localSheetId="3">[2]INICIO!$Y$249:$Y$272</definedName>
    <definedName name="__EJE4" localSheetId="4">[2]INICIO!$Y$249:$Y$272</definedName>
    <definedName name="__EJE4">[2]INICIO!$Y$249:$Y$272</definedName>
    <definedName name="__EJE5" localSheetId="5">[2]INICIO!$Y$274:$Y$287</definedName>
    <definedName name="__EJE5" localSheetId="6">[2]INICIO!$Y$274:$Y$287</definedName>
    <definedName name="__EJE5" localSheetId="8">[2]INICIO!$Y$274:$Y$287</definedName>
    <definedName name="__EJE5" localSheetId="9">[2]INICIO!$Y$274:$Y$287</definedName>
    <definedName name="__EJE5" localSheetId="10">[2]INICIO!$Y$274:$Y$287</definedName>
    <definedName name="__EJE5" localSheetId="12">[2]INICIO!$Y$274:$Y$287</definedName>
    <definedName name="__EJE5" localSheetId="11">[2]INICIO!$Y$274:$Y$287</definedName>
    <definedName name="__EJE5" localSheetId="13">[2]INICIO!$Y$274:$Y$287</definedName>
    <definedName name="__EJE5" localSheetId="14">[2]INICIO!$Y$274:$Y$287</definedName>
    <definedName name="__EJE5" localSheetId="15">[2]INICIO!$Y$274:$Y$287</definedName>
    <definedName name="__EJE5" localSheetId="7">[2]INICIO!$Y$274:$Y$287</definedName>
    <definedName name="__EJE5" localSheetId="24">[1]INICIO!$Y$274:$Y$287</definedName>
    <definedName name="__EJE5" localSheetId="25">[1]INICIO!$Y$274:$Y$287</definedName>
    <definedName name="__EJE5" localSheetId="26">[1]INICIO!$Y$274:$Y$287</definedName>
    <definedName name="__EJE5" localSheetId="27">[1]INICIO!$Y$274:$Y$287</definedName>
    <definedName name="__EJE5" localSheetId="28">[1]INICIO!$Y$274:$Y$287</definedName>
    <definedName name="__EJE5" localSheetId="16">[2]INICIO!$Y$274:$Y$287</definedName>
    <definedName name="__EJE5" localSheetId="17">[2]INICIO!$Y$274:$Y$287</definedName>
    <definedName name="__EJE5" localSheetId="18">[2]INICIO!$Y$274:$Y$287</definedName>
    <definedName name="__EJE5" localSheetId="19">[2]INICIO!$Y$274:$Y$287</definedName>
    <definedName name="__EJE5" localSheetId="20">[2]INICIO!$Y$274:$Y$287</definedName>
    <definedName name="__EJE5" localSheetId="21">[2]INICIO!$Y$274:$Y$287</definedName>
    <definedName name="__EJE5" localSheetId="22">[2]INICIO!$Y$274:$Y$287</definedName>
    <definedName name="__EJE5" localSheetId="23">[2]INICIO!$Y$274:$Y$287</definedName>
    <definedName name="__EJE5" localSheetId="2">[2]INICIO!$Y$274:$Y$287</definedName>
    <definedName name="__EJE5" localSheetId="3">[2]INICIO!$Y$274:$Y$287</definedName>
    <definedName name="__EJE5" localSheetId="4">[2]INICIO!$Y$274:$Y$287</definedName>
    <definedName name="__EJE5">[2]INICIO!$Y$274:$Y$287</definedName>
    <definedName name="__EJE6" localSheetId="5">[2]INICIO!$Y$289:$Y$314</definedName>
    <definedName name="__EJE6" localSheetId="6">[2]INICIO!$Y$289:$Y$314</definedName>
    <definedName name="__EJE6" localSheetId="8">[2]INICIO!$Y$289:$Y$314</definedName>
    <definedName name="__EJE6" localSheetId="9">[2]INICIO!$Y$289:$Y$314</definedName>
    <definedName name="__EJE6" localSheetId="10">[2]INICIO!$Y$289:$Y$314</definedName>
    <definedName name="__EJE6" localSheetId="12">[2]INICIO!$Y$289:$Y$314</definedName>
    <definedName name="__EJE6" localSheetId="11">[2]INICIO!$Y$289:$Y$314</definedName>
    <definedName name="__EJE6" localSheetId="13">[2]INICIO!$Y$289:$Y$314</definedName>
    <definedName name="__EJE6" localSheetId="14">[2]INICIO!$Y$289:$Y$314</definedName>
    <definedName name="__EJE6" localSheetId="15">[2]INICIO!$Y$289:$Y$314</definedName>
    <definedName name="__EJE6" localSheetId="7">[2]INICIO!$Y$289:$Y$314</definedName>
    <definedName name="__EJE6" localSheetId="24">[1]INICIO!$Y$289:$Y$314</definedName>
    <definedName name="__EJE6" localSheetId="25">[1]INICIO!$Y$289:$Y$314</definedName>
    <definedName name="__EJE6" localSheetId="26">[1]INICIO!$Y$289:$Y$314</definedName>
    <definedName name="__EJE6" localSheetId="27">[1]INICIO!$Y$289:$Y$314</definedName>
    <definedName name="__EJE6" localSheetId="28">[1]INICIO!$Y$289:$Y$314</definedName>
    <definedName name="__EJE6" localSheetId="16">[2]INICIO!$Y$289:$Y$314</definedName>
    <definedName name="__EJE6" localSheetId="17">[2]INICIO!$Y$289:$Y$314</definedName>
    <definedName name="__EJE6" localSheetId="18">[2]INICIO!$Y$289:$Y$314</definedName>
    <definedName name="__EJE6" localSheetId="19">[2]INICIO!$Y$289:$Y$314</definedName>
    <definedName name="__EJE6" localSheetId="20">[2]INICIO!$Y$289:$Y$314</definedName>
    <definedName name="__EJE6" localSheetId="21">[2]INICIO!$Y$289:$Y$314</definedName>
    <definedName name="__EJE6" localSheetId="22">[2]INICIO!$Y$289:$Y$314</definedName>
    <definedName name="__EJE6" localSheetId="23">[2]INICIO!$Y$289:$Y$314</definedName>
    <definedName name="__EJE6" localSheetId="2">[2]INICIO!$Y$289:$Y$314</definedName>
    <definedName name="__EJE6" localSheetId="3">[2]INICIO!$Y$289:$Y$314</definedName>
    <definedName name="__EJE6" localSheetId="4">[2]INICIO!$Y$289:$Y$314</definedName>
    <definedName name="__EJE6">[2]INICIO!$Y$289:$Y$314</definedName>
    <definedName name="__EJE7" localSheetId="5">[2]INICIO!$Y$316:$Y$356</definedName>
    <definedName name="__EJE7" localSheetId="6">[2]INICIO!$Y$316:$Y$356</definedName>
    <definedName name="__EJE7" localSheetId="8">[2]INICIO!$Y$316:$Y$356</definedName>
    <definedName name="__EJE7" localSheetId="9">[2]INICIO!$Y$316:$Y$356</definedName>
    <definedName name="__EJE7" localSheetId="10">[2]INICIO!$Y$316:$Y$356</definedName>
    <definedName name="__EJE7" localSheetId="12">[2]INICIO!$Y$316:$Y$356</definedName>
    <definedName name="__EJE7" localSheetId="11">[2]INICIO!$Y$316:$Y$356</definedName>
    <definedName name="__EJE7" localSheetId="13">[2]INICIO!$Y$316:$Y$356</definedName>
    <definedName name="__EJE7" localSheetId="14">[2]INICIO!$Y$316:$Y$356</definedName>
    <definedName name="__EJE7" localSheetId="15">[2]INICIO!$Y$316:$Y$356</definedName>
    <definedName name="__EJE7" localSheetId="7">[2]INICIO!$Y$316:$Y$356</definedName>
    <definedName name="__EJE7" localSheetId="24">[1]INICIO!$Y$316:$Y$356</definedName>
    <definedName name="__EJE7" localSheetId="25">[1]INICIO!$Y$316:$Y$356</definedName>
    <definedName name="__EJE7" localSheetId="26">[1]INICIO!$Y$316:$Y$356</definedName>
    <definedName name="__EJE7" localSheetId="27">[1]INICIO!$Y$316:$Y$356</definedName>
    <definedName name="__EJE7" localSheetId="28">[1]INICIO!$Y$316:$Y$356</definedName>
    <definedName name="__EJE7" localSheetId="16">[2]INICIO!$Y$316:$Y$356</definedName>
    <definedName name="__EJE7" localSheetId="17">[2]INICIO!$Y$316:$Y$356</definedName>
    <definedName name="__EJE7" localSheetId="18">[2]INICIO!$Y$316:$Y$356</definedName>
    <definedName name="__EJE7" localSheetId="19">[2]INICIO!$Y$316:$Y$356</definedName>
    <definedName name="__EJE7" localSheetId="20">[2]INICIO!$Y$316:$Y$356</definedName>
    <definedName name="__EJE7" localSheetId="21">[2]INICIO!$Y$316:$Y$356</definedName>
    <definedName name="__EJE7" localSheetId="22">[2]INICIO!$Y$316:$Y$356</definedName>
    <definedName name="__EJE7" localSheetId="23">[2]INICIO!$Y$316:$Y$356</definedName>
    <definedName name="__EJE7" localSheetId="2">[2]INICIO!$Y$316:$Y$356</definedName>
    <definedName name="__EJE7" localSheetId="3">[2]INICIO!$Y$316:$Y$356</definedName>
    <definedName name="__EJE7" localSheetId="4">[2]INICIO!$Y$316:$Y$356</definedName>
    <definedName name="__EJE7">[2]INICIO!$Y$316:$Y$356</definedName>
    <definedName name="_EJE1" localSheetId="5">[2]INICIO!$Y$166:$Y$186</definedName>
    <definedName name="_EJE1" localSheetId="6">[2]INICIO!$Y$166:$Y$186</definedName>
    <definedName name="_EJE1" localSheetId="8">[2]INICIO!$Y$166:$Y$186</definedName>
    <definedName name="_EJE1" localSheetId="9">[2]INICIO!$Y$166:$Y$186</definedName>
    <definedName name="_EJE1" localSheetId="10">[2]INICIO!$Y$166:$Y$186</definedName>
    <definedName name="_EJE1" localSheetId="12">[2]INICIO!$Y$166:$Y$186</definedName>
    <definedName name="_EJE1" localSheetId="11">[2]INICIO!$Y$166:$Y$186</definedName>
    <definedName name="_EJE1" localSheetId="13">[2]INICIO!$Y$166:$Y$186</definedName>
    <definedName name="_EJE1" localSheetId="14">[2]INICIO!$Y$166:$Y$186</definedName>
    <definedName name="_EJE1" localSheetId="15">[2]INICIO!$Y$166:$Y$186</definedName>
    <definedName name="_EJE1" localSheetId="7">[2]INICIO!$Y$166:$Y$186</definedName>
    <definedName name="_EJE1" localSheetId="24">[1]INICIO!$Y$166:$Y$186</definedName>
    <definedName name="_EJE1" localSheetId="25">[1]INICIO!$Y$166:$Y$186</definedName>
    <definedName name="_EJE1" localSheetId="26">[1]INICIO!$Y$166:$Y$186</definedName>
    <definedName name="_EJE1" localSheetId="27">[1]INICIO!$Y$166:$Y$186</definedName>
    <definedName name="_EJE1" localSheetId="28">[1]INICIO!$Y$166:$Y$186</definedName>
    <definedName name="_EJE1" localSheetId="16">[2]INICIO!$Y$166:$Y$186</definedName>
    <definedName name="_EJE1" localSheetId="17">[2]INICIO!$Y$166:$Y$186</definedName>
    <definedName name="_EJE1" localSheetId="18">[2]INICIO!$Y$166:$Y$186</definedName>
    <definedName name="_EJE1" localSheetId="19">[2]INICIO!$Y$166:$Y$186</definedName>
    <definedName name="_EJE1" localSheetId="20">[2]INICIO!$Y$166:$Y$186</definedName>
    <definedName name="_EJE1" localSheetId="21">[2]INICIO!$Y$166:$Y$186</definedName>
    <definedName name="_EJE1" localSheetId="22">[2]INICIO!$Y$166:$Y$186</definedName>
    <definedName name="_EJE1" localSheetId="23">[2]INICIO!$Y$166:$Y$186</definedName>
    <definedName name="_EJE1" localSheetId="2">[2]INICIO!$Y$166:$Y$186</definedName>
    <definedName name="_EJE1" localSheetId="3">[2]INICIO!$Y$166:$Y$186</definedName>
    <definedName name="_EJE1" localSheetId="4">[2]INICIO!$Y$166:$Y$186</definedName>
    <definedName name="_EJE1" localSheetId="30">[3]INICIO!$Y$166:$Y$186</definedName>
    <definedName name="_EJE1" localSheetId="29">[3]INICIO!$Y$166:$Y$186</definedName>
    <definedName name="_EJE1">[2]INICIO!$Y$166:$Y$186</definedName>
    <definedName name="_EJE2" localSheetId="5">[2]INICIO!$Y$188:$Y$229</definedName>
    <definedName name="_EJE2" localSheetId="6">[2]INICIO!$Y$188:$Y$229</definedName>
    <definedName name="_EJE2" localSheetId="8">[2]INICIO!$Y$188:$Y$229</definedName>
    <definedName name="_EJE2" localSheetId="9">[2]INICIO!$Y$188:$Y$229</definedName>
    <definedName name="_EJE2" localSheetId="10">[2]INICIO!$Y$188:$Y$229</definedName>
    <definedName name="_EJE2" localSheetId="12">[2]INICIO!$Y$188:$Y$229</definedName>
    <definedName name="_EJE2" localSheetId="11">[2]INICIO!$Y$188:$Y$229</definedName>
    <definedName name="_EJE2" localSheetId="13">[2]INICIO!$Y$188:$Y$229</definedName>
    <definedName name="_EJE2" localSheetId="14">[2]INICIO!$Y$188:$Y$229</definedName>
    <definedName name="_EJE2" localSheetId="15">[2]INICIO!$Y$188:$Y$229</definedName>
    <definedName name="_EJE2" localSheetId="7">[2]INICIO!$Y$188:$Y$229</definedName>
    <definedName name="_EJE2" localSheetId="24">[1]INICIO!$Y$188:$Y$229</definedName>
    <definedName name="_EJE2" localSheetId="25">[1]INICIO!$Y$188:$Y$229</definedName>
    <definedName name="_EJE2" localSheetId="26">[1]INICIO!$Y$188:$Y$229</definedName>
    <definedName name="_EJE2" localSheetId="27">[1]INICIO!$Y$188:$Y$229</definedName>
    <definedName name="_EJE2" localSheetId="28">[1]INICIO!$Y$188:$Y$229</definedName>
    <definedName name="_EJE2" localSheetId="16">[2]INICIO!$Y$188:$Y$229</definedName>
    <definedName name="_EJE2" localSheetId="17">[2]INICIO!$Y$188:$Y$229</definedName>
    <definedName name="_EJE2" localSheetId="18">[2]INICIO!$Y$188:$Y$229</definedName>
    <definedName name="_EJE2" localSheetId="19">[2]INICIO!$Y$188:$Y$229</definedName>
    <definedName name="_EJE2" localSheetId="20">[2]INICIO!$Y$188:$Y$229</definedName>
    <definedName name="_EJE2" localSheetId="21">[2]INICIO!$Y$188:$Y$229</definedName>
    <definedName name="_EJE2" localSheetId="22">[2]INICIO!$Y$188:$Y$229</definedName>
    <definedName name="_EJE2" localSheetId="23">[2]INICIO!$Y$188:$Y$229</definedName>
    <definedName name="_EJE2" localSheetId="2">[2]INICIO!$Y$188:$Y$229</definedName>
    <definedName name="_EJE2" localSheetId="3">[2]INICIO!$Y$188:$Y$229</definedName>
    <definedName name="_EJE2" localSheetId="4">[2]INICIO!$Y$188:$Y$229</definedName>
    <definedName name="_EJE2" localSheetId="30">[3]INICIO!$Y$188:$Y$229</definedName>
    <definedName name="_EJE2" localSheetId="29">[3]INICIO!$Y$188:$Y$229</definedName>
    <definedName name="_EJE2">[2]INICIO!$Y$188:$Y$229</definedName>
    <definedName name="_EJE3" localSheetId="5">[2]INICIO!$Y$231:$Y$247</definedName>
    <definedName name="_EJE3" localSheetId="6">[2]INICIO!$Y$231:$Y$247</definedName>
    <definedName name="_EJE3" localSheetId="8">[2]INICIO!$Y$231:$Y$247</definedName>
    <definedName name="_EJE3" localSheetId="9">[2]INICIO!$Y$231:$Y$247</definedName>
    <definedName name="_EJE3" localSheetId="10">[2]INICIO!$Y$231:$Y$247</definedName>
    <definedName name="_EJE3" localSheetId="12">[2]INICIO!$Y$231:$Y$247</definedName>
    <definedName name="_EJE3" localSheetId="11">[2]INICIO!$Y$231:$Y$247</definedName>
    <definedName name="_EJE3" localSheetId="13">[2]INICIO!$Y$231:$Y$247</definedName>
    <definedName name="_EJE3" localSheetId="14">[2]INICIO!$Y$231:$Y$247</definedName>
    <definedName name="_EJE3" localSheetId="15">[2]INICIO!$Y$231:$Y$247</definedName>
    <definedName name="_EJE3" localSheetId="7">[2]INICIO!$Y$231:$Y$247</definedName>
    <definedName name="_EJE3" localSheetId="24">[1]INICIO!$Y$231:$Y$247</definedName>
    <definedName name="_EJE3" localSheetId="25">[1]INICIO!$Y$231:$Y$247</definedName>
    <definedName name="_EJE3" localSheetId="26">[1]INICIO!$Y$231:$Y$247</definedName>
    <definedName name="_EJE3" localSheetId="27">[1]INICIO!$Y$231:$Y$247</definedName>
    <definedName name="_EJE3" localSheetId="28">[1]INICIO!$Y$231:$Y$247</definedName>
    <definedName name="_EJE3" localSheetId="16">[2]INICIO!$Y$231:$Y$247</definedName>
    <definedName name="_EJE3" localSheetId="17">[2]INICIO!$Y$231:$Y$247</definedName>
    <definedName name="_EJE3" localSheetId="18">[2]INICIO!$Y$231:$Y$247</definedName>
    <definedName name="_EJE3" localSheetId="19">[2]INICIO!$Y$231:$Y$247</definedName>
    <definedName name="_EJE3" localSheetId="20">[2]INICIO!$Y$231:$Y$247</definedName>
    <definedName name="_EJE3" localSheetId="21">[2]INICIO!$Y$231:$Y$247</definedName>
    <definedName name="_EJE3" localSheetId="22">[2]INICIO!$Y$231:$Y$247</definedName>
    <definedName name="_EJE3" localSheetId="23">[2]INICIO!$Y$231:$Y$247</definedName>
    <definedName name="_EJE3" localSheetId="2">[2]INICIO!$Y$231:$Y$247</definedName>
    <definedName name="_EJE3" localSheetId="3">[2]INICIO!$Y$231:$Y$247</definedName>
    <definedName name="_EJE3" localSheetId="4">[2]INICIO!$Y$231:$Y$247</definedName>
    <definedName name="_EJE3" localSheetId="30">[3]INICIO!$Y$231:$Y$247</definedName>
    <definedName name="_EJE3" localSheetId="29">[3]INICIO!$Y$231:$Y$247</definedName>
    <definedName name="_EJE3">[2]INICIO!$Y$231:$Y$247</definedName>
    <definedName name="_EJE4" localSheetId="5">[2]INICIO!$Y$249:$Y$272</definedName>
    <definedName name="_EJE4" localSheetId="6">[2]INICIO!$Y$249:$Y$272</definedName>
    <definedName name="_EJE4" localSheetId="8">[2]INICIO!$Y$249:$Y$272</definedName>
    <definedName name="_EJE4" localSheetId="9">[2]INICIO!$Y$249:$Y$272</definedName>
    <definedName name="_EJE4" localSheetId="10">[2]INICIO!$Y$249:$Y$272</definedName>
    <definedName name="_EJE4" localSheetId="12">[2]INICIO!$Y$249:$Y$272</definedName>
    <definedName name="_EJE4" localSheetId="11">[2]INICIO!$Y$249:$Y$272</definedName>
    <definedName name="_EJE4" localSheetId="13">[2]INICIO!$Y$249:$Y$272</definedName>
    <definedName name="_EJE4" localSheetId="14">[2]INICIO!$Y$249:$Y$272</definedName>
    <definedName name="_EJE4" localSheetId="15">[2]INICIO!$Y$249:$Y$272</definedName>
    <definedName name="_EJE4" localSheetId="7">[2]INICIO!$Y$249:$Y$272</definedName>
    <definedName name="_EJE4" localSheetId="24">[1]INICIO!$Y$249:$Y$272</definedName>
    <definedName name="_EJE4" localSheetId="25">[1]INICIO!$Y$249:$Y$272</definedName>
    <definedName name="_EJE4" localSheetId="26">[1]INICIO!$Y$249:$Y$272</definedName>
    <definedName name="_EJE4" localSheetId="27">[1]INICIO!$Y$249:$Y$272</definedName>
    <definedName name="_EJE4" localSheetId="28">[1]INICIO!$Y$249:$Y$272</definedName>
    <definedName name="_EJE4" localSheetId="16">[2]INICIO!$Y$249:$Y$272</definedName>
    <definedName name="_EJE4" localSheetId="17">[2]INICIO!$Y$249:$Y$272</definedName>
    <definedName name="_EJE4" localSheetId="18">[2]INICIO!$Y$249:$Y$272</definedName>
    <definedName name="_EJE4" localSheetId="19">[2]INICIO!$Y$249:$Y$272</definedName>
    <definedName name="_EJE4" localSheetId="20">[2]INICIO!$Y$249:$Y$272</definedName>
    <definedName name="_EJE4" localSheetId="21">[2]INICIO!$Y$249:$Y$272</definedName>
    <definedName name="_EJE4" localSheetId="22">[2]INICIO!$Y$249:$Y$272</definedName>
    <definedName name="_EJE4" localSheetId="23">[2]INICIO!$Y$249:$Y$272</definedName>
    <definedName name="_EJE4" localSheetId="2">[2]INICIO!$Y$249:$Y$272</definedName>
    <definedName name="_EJE4" localSheetId="3">[2]INICIO!$Y$249:$Y$272</definedName>
    <definedName name="_EJE4" localSheetId="4">[2]INICIO!$Y$249:$Y$272</definedName>
    <definedName name="_EJE4" localSheetId="30">[3]INICIO!$Y$249:$Y$272</definedName>
    <definedName name="_EJE4" localSheetId="29">[3]INICIO!$Y$249:$Y$272</definedName>
    <definedName name="_EJE4">[2]INICIO!$Y$249:$Y$272</definedName>
    <definedName name="_EJE5" localSheetId="5">[2]INICIO!$Y$274:$Y$287</definedName>
    <definedName name="_EJE5" localSheetId="6">[2]INICIO!$Y$274:$Y$287</definedName>
    <definedName name="_EJE5" localSheetId="8">[2]INICIO!$Y$274:$Y$287</definedName>
    <definedName name="_EJE5" localSheetId="9">[2]INICIO!$Y$274:$Y$287</definedName>
    <definedName name="_EJE5" localSheetId="10">[2]INICIO!$Y$274:$Y$287</definedName>
    <definedName name="_EJE5" localSheetId="12">[2]INICIO!$Y$274:$Y$287</definedName>
    <definedName name="_EJE5" localSheetId="11">[2]INICIO!$Y$274:$Y$287</definedName>
    <definedName name="_EJE5" localSheetId="13">[2]INICIO!$Y$274:$Y$287</definedName>
    <definedName name="_EJE5" localSheetId="14">[2]INICIO!$Y$274:$Y$287</definedName>
    <definedName name="_EJE5" localSheetId="15">[2]INICIO!$Y$274:$Y$287</definedName>
    <definedName name="_EJE5" localSheetId="7">[2]INICIO!$Y$274:$Y$287</definedName>
    <definedName name="_EJE5" localSheetId="24">[1]INICIO!$Y$274:$Y$287</definedName>
    <definedName name="_EJE5" localSheetId="25">[1]INICIO!$Y$274:$Y$287</definedName>
    <definedName name="_EJE5" localSheetId="26">[1]INICIO!$Y$274:$Y$287</definedName>
    <definedName name="_EJE5" localSheetId="27">[1]INICIO!$Y$274:$Y$287</definedName>
    <definedName name="_EJE5" localSheetId="28">[1]INICIO!$Y$274:$Y$287</definedName>
    <definedName name="_EJE5" localSheetId="16">[2]INICIO!$Y$274:$Y$287</definedName>
    <definedName name="_EJE5" localSheetId="17">[2]INICIO!$Y$274:$Y$287</definedName>
    <definedName name="_EJE5" localSheetId="18">[2]INICIO!$Y$274:$Y$287</definedName>
    <definedName name="_EJE5" localSheetId="19">[2]INICIO!$Y$274:$Y$287</definedName>
    <definedName name="_EJE5" localSheetId="20">[2]INICIO!$Y$274:$Y$287</definedName>
    <definedName name="_EJE5" localSheetId="21">[2]INICIO!$Y$274:$Y$287</definedName>
    <definedName name="_EJE5" localSheetId="22">[2]INICIO!$Y$274:$Y$287</definedName>
    <definedName name="_EJE5" localSheetId="23">[2]INICIO!$Y$274:$Y$287</definedName>
    <definedName name="_EJE5" localSheetId="2">[2]INICIO!$Y$274:$Y$287</definedName>
    <definedName name="_EJE5" localSheetId="3">[2]INICIO!$Y$274:$Y$287</definedName>
    <definedName name="_EJE5" localSheetId="4">[2]INICIO!$Y$274:$Y$287</definedName>
    <definedName name="_EJE5" localSheetId="30">[3]INICIO!$Y$274:$Y$287</definedName>
    <definedName name="_EJE5" localSheetId="29">[3]INICIO!$Y$274:$Y$287</definedName>
    <definedName name="_EJE5">[2]INICIO!$Y$274:$Y$287</definedName>
    <definedName name="_EJE6" localSheetId="5">[2]INICIO!$Y$289:$Y$314</definedName>
    <definedName name="_EJE6" localSheetId="6">[2]INICIO!$Y$289:$Y$314</definedName>
    <definedName name="_EJE6" localSheetId="8">[2]INICIO!$Y$289:$Y$314</definedName>
    <definedName name="_EJE6" localSheetId="9">[2]INICIO!$Y$289:$Y$314</definedName>
    <definedName name="_EJE6" localSheetId="10">[2]INICIO!$Y$289:$Y$314</definedName>
    <definedName name="_EJE6" localSheetId="12">[2]INICIO!$Y$289:$Y$314</definedName>
    <definedName name="_EJE6" localSheetId="11">[2]INICIO!$Y$289:$Y$314</definedName>
    <definedName name="_EJE6" localSheetId="13">[2]INICIO!$Y$289:$Y$314</definedName>
    <definedName name="_EJE6" localSheetId="14">[2]INICIO!$Y$289:$Y$314</definedName>
    <definedName name="_EJE6" localSheetId="15">[2]INICIO!$Y$289:$Y$314</definedName>
    <definedName name="_EJE6" localSheetId="7">[2]INICIO!$Y$289:$Y$314</definedName>
    <definedName name="_EJE6" localSheetId="24">[1]INICIO!$Y$289:$Y$314</definedName>
    <definedName name="_EJE6" localSheetId="25">[1]INICIO!$Y$289:$Y$314</definedName>
    <definedName name="_EJE6" localSheetId="26">[1]INICIO!$Y$289:$Y$314</definedName>
    <definedName name="_EJE6" localSheetId="27">[1]INICIO!$Y$289:$Y$314</definedName>
    <definedName name="_EJE6" localSheetId="28">[1]INICIO!$Y$289:$Y$314</definedName>
    <definedName name="_EJE6" localSheetId="16">[2]INICIO!$Y$289:$Y$314</definedName>
    <definedName name="_EJE6" localSheetId="17">[2]INICIO!$Y$289:$Y$314</definedName>
    <definedName name="_EJE6" localSheetId="18">[2]INICIO!$Y$289:$Y$314</definedName>
    <definedName name="_EJE6" localSheetId="19">[2]INICIO!$Y$289:$Y$314</definedName>
    <definedName name="_EJE6" localSheetId="20">[2]INICIO!$Y$289:$Y$314</definedName>
    <definedName name="_EJE6" localSheetId="21">[2]INICIO!$Y$289:$Y$314</definedName>
    <definedName name="_EJE6" localSheetId="22">[2]INICIO!$Y$289:$Y$314</definedName>
    <definedName name="_EJE6" localSheetId="23">[2]INICIO!$Y$289:$Y$314</definedName>
    <definedName name="_EJE6" localSheetId="2">[2]INICIO!$Y$289:$Y$314</definedName>
    <definedName name="_EJE6" localSheetId="3">[2]INICIO!$Y$289:$Y$314</definedName>
    <definedName name="_EJE6" localSheetId="4">[2]INICIO!$Y$289:$Y$314</definedName>
    <definedName name="_EJE6" localSheetId="30">[3]INICIO!$Y$289:$Y$314</definedName>
    <definedName name="_EJE6" localSheetId="29">[3]INICIO!$Y$289:$Y$314</definedName>
    <definedName name="_EJE6">[2]INICIO!$Y$289:$Y$314</definedName>
    <definedName name="_EJE7" localSheetId="5">[2]INICIO!$Y$316:$Y$356</definedName>
    <definedName name="_EJE7" localSheetId="6">[2]INICIO!$Y$316:$Y$356</definedName>
    <definedName name="_EJE7" localSheetId="8">[2]INICIO!$Y$316:$Y$356</definedName>
    <definedName name="_EJE7" localSheetId="9">[2]INICIO!$Y$316:$Y$356</definedName>
    <definedName name="_EJE7" localSheetId="10">[2]INICIO!$Y$316:$Y$356</definedName>
    <definedName name="_EJE7" localSheetId="12">[2]INICIO!$Y$316:$Y$356</definedName>
    <definedName name="_EJE7" localSheetId="11">[2]INICIO!$Y$316:$Y$356</definedName>
    <definedName name="_EJE7" localSheetId="13">[2]INICIO!$Y$316:$Y$356</definedName>
    <definedName name="_EJE7" localSheetId="14">[2]INICIO!$Y$316:$Y$356</definedName>
    <definedName name="_EJE7" localSheetId="15">[2]INICIO!$Y$316:$Y$356</definedName>
    <definedName name="_EJE7" localSheetId="7">[2]INICIO!$Y$316:$Y$356</definedName>
    <definedName name="_EJE7" localSheetId="24">[1]INICIO!$Y$316:$Y$356</definedName>
    <definedName name="_EJE7" localSheetId="25">[1]INICIO!$Y$316:$Y$356</definedName>
    <definedName name="_EJE7" localSheetId="26">[1]INICIO!$Y$316:$Y$356</definedName>
    <definedName name="_EJE7" localSheetId="27">[1]INICIO!$Y$316:$Y$356</definedName>
    <definedName name="_EJE7" localSheetId="28">[1]INICIO!$Y$316:$Y$356</definedName>
    <definedName name="_EJE7" localSheetId="16">[2]INICIO!$Y$316:$Y$356</definedName>
    <definedName name="_EJE7" localSheetId="17">[2]INICIO!$Y$316:$Y$356</definedName>
    <definedName name="_EJE7" localSheetId="18">[2]INICIO!$Y$316:$Y$356</definedName>
    <definedName name="_EJE7" localSheetId="19">[2]INICIO!$Y$316:$Y$356</definedName>
    <definedName name="_EJE7" localSheetId="20">[2]INICIO!$Y$316:$Y$356</definedName>
    <definedName name="_EJE7" localSheetId="21">[2]INICIO!$Y$316:$Y$356</definedName>
    <definedName name="_EJE7" localSheetId="22">[2]INICIO!$Y$316:$Y$356</definedName>
    <definedName name="_EJE7" localSheetId="23">[2]INICIO!$Y$316:$Y$356</definedName>
    <definedName name="_EJE7" localSheetId="2">[2]INICIO!$Y$316:$Y$356</definedName>
    <definedName name="_EJE7" localSheetId="3">[2]INICIO!$Y$316:$Y$356</definedName>
    <definedName name="_EJE7" localSheetId="4">[2]INICIO!$Y$316:$Y$356</definedName>
    <definedName name="_EJE7" localSheetId="30">[3]INICIO!$Y$316:$Y$356</definedName>
    <definedName name="_EJE7" localSheetId="29">[3]INICIO!$Y$316:$Y$356</definedName>
    <definedName name="_EJE7">[2]INICIO!$Y$316:$Y$356</definedName>
    <definedName name="_xlnm._FilterDatabase" localSheetId="5" hidden="1">'APP-1'!$A$7:$Q$91</definedName>
    <definedName name="_xlnm._FilterDatabase" localSheetId="8" hidden="1">'APP-3 5A173'!$R$8:$U$13</definedName>
    <definedName name="_xlnm._FilterDatabase" localSheetId="9" hidden="1">'APP-3 5MG65'!$R$8:$U$25</definedName>
    <definedName name="_xlnm._FilterDatabase" localSheetId="10" hidden="1">'APP-3 5MY65'!$R$8:$U$17</definedName>
    <definedName name="_xlnm._FilterDatabase" localSheetId="12" hidden="1">'APP-3 5O170'!$R$8:$U$85</definedName>
    <definedName name="_xlnm._FilterDatabase" localSheetId="11" hidden="1">'APP-3 5P170'!$R$8:$U$21</definedName>
    <definedName name="_xlnm._FilterDatabase" localSheetId="13" hidden="1">'APP-3 5P265'!$R$8:$U$13</definedName>
    <definedName name="_xlnm._FilterDatabase" localSheetId="14" hidden="1">'APP-3 5P270'!$R$8:$U$18</definedName>
    <definedName name="_xlnm._FilterDatabase" localSheetId="15" hidden="1">'APP-3 5P670'!$R$8:$U$16</definedName>
    <definedName name="_xlnm._FilterDatabase" localSheetId="7" hidden="1">'APP-3 GENERAL'!$R$8:$U$91</definedName>
    <definedName name="_Toc256789589" localSheetId="4">EPC!$A$1</definedName>
    <definedName name="adys_tipo" localSheetId="5">[2]INICIO!$AR$24:$AR$27</definedName>
    <definedName name="adys_tipo" localSheetId="6">[2]INICIO!$AR$24:$AR$27</definedName>
    <definedName name="adys_tipo" localSheetId="8">[2]INICIO!$AR$24:$AR$27</definedName>
    <definedName name="adys_tipo" localSheetId="9">[2]INICIO!$AR$24:$AR$27</definedName>
    <definedName name="adys_tipo" localSheetId="10">[2]INICIO!$AR$24:$AR$27</definedName>
    <definedName name="adys_tipo" localSheetId="12">[2]INICIO!$AR$24:$AR$27</definedName>
    <definedName name="adys_tipo" localSheetId="11">[2]INICIO!$AR$24:$AR$27</definedName>
    <definedName name="adys_tipo" localSheetId="13">[2]INICIO!$AR$24:$AR$27</definedName>
    <definedName name="adys_tipo" localSheetId="14">[2]INICIO!$AR$24:$AR$27</definedName>
    <definedName name="adys_tipo" localSheetId="15">[2]INICIO!$AR$24:$AR$27</definedName>
    <definedName name="adys_tipo" localSheetId="7">[2]INICIO!$AR$24:$AR$27</definedName>
    <definedName name="adys_tipo" localSheetId="24">[1]INICIO!$AR$24:$AR$27</definedName>
    <definedName name="adys_tipo" localSheetId="25">[1]INICIO!$AR$24:$AR$27</definedName>
    <definedName name="adys_tipo" localSheetId="26">[1]INICIO!$AR$24:$AR$27</definedName>
    <definedName name="adys_tipo" localSheetId="27">[1]INICIO!$AR$24:$AR$27</definedName>
    <definedName name="adys_tipo" localSheetId="28">[1]INICIO!$AR$24:$AR$27</definedName>
    <definedName name="adys_tipo" localSheetId="16">[2]INICIO!$AR$24:$AR$27</definedName>
    <definedName name="adys_tipo" localSheetId="17">[2]INICIO!$AR$24:$AR$27</definedName>
    <definedName name="adys_tipo" localSheetId="18">[2]INICIO!$AR$24:$AR$27</definedName>
    <definedName name="adys_tipo" localSheetId="19">[2]INICIO!$AR$24:$AR$27</definedName>
    <definedName name="adys_tipo" localSheetId="20">[2]INICIO!$AR$24:$AR$27</definedName>
    <definedName name="adys_tipo" localSheetId="21">[2]INICIO!$AR$24:$AR$27</definedName>
    <definedName name="adys_tipo" localSheetId="22">[2]INICIO!$AR$24:$AR$27</definedName>
    <definedName name="adys_tipo" localSheetId="23">[2]INICIO!$AR$24:$AR$27</definedName>
    <definedName name="adys_tipo" localSheetId="2">[2]INICIO!$AR$24:$AR$27</definedName>
    <definedName name="adys_tipo" localSheetId="3">[2]INICIO!$AR$24:$AR$27</definedName>
    <definedName name="adys_tipo" localSheetId="4">[2]INICIO!$AR$24:$AR$27</definedName>
    <definedName name="adys_tipo" localSheetId="30">[3]INICIO!$AR$24:$AR$27</definedName>
    <definedName name="adys_tipo" localSheetId="29">[3]INICIO!$AR$24:$AR$27</definedName>
    <definedName name="adys_tipo">[2]INICIO!$AR$24:$AR$27</definedName>
    <definedName name="AI" localSheetId="5">[2]INICIO!$AU$5:$AW$543</definedName>
    <definedName name="AI" localSheetId="6">[2]INICIO!$AU$5:$AW$543</definedName>
    <definedName name="AI" localSheetId="8">[2]INICIO!$AU$5:$AW$543</definedName>
    <definedName name="AI" localSheetId="9">[2]INICIO!$AU$5:$AW$543</definedName>
    <definedName name="AI" localSheetId="10">[2]INICIO!$AU$5:$AW$543</definedName>
    <definedName name="AI" localSheetId="12">[2]INICIO!$AU$5:$AW$543</definedName>
    <definedName name="AI" localSheetId="11">[2]INICIO!$AU$5:$AW$543</definedName>
    <definedName name="AI" localSheetId="13">[2]INICIO!$AU$5:$AW$543</definedName>
    <definedName name="AI" localSheetId="14">[2]INICIO!$AU$5:$AW$543</definedName>
    <definedName name="AI" localSheetId="15">[2]INICIO!$AU$5:$AW$543</definedName>
    <definedName name="AI" localSheetId="7">[2]INICIO!$AU$5:$AW$543</definedName>
    <definedName name="AI" localSheetId="24">[1]INICIO!$AU$5:$AW$543</definedName>
    <definedName name="AI" localSheetId="25">[1]INICIO!$AU$5:$AW$543</definedName>
    <definedName name="AI" localSheetId="26">[1]INICIO!$AU$5:$AW$543</definedName>
    <definedName name="AI" localSheetId="27">[1]INICIO!$AU$5:$AW$543</definedName>
    <definedName name="AI" localSheetId="28">[1]INICIO!$AU$5:$AW$543</definedName>
    <definedName name="AI" localSheetId="16">[2]INICIO!$AU$5:$AW$543</definedName>
    <definedName name="AI" localSheetId="17">[2]INICIO!$AU$5:$AW$543</definedName>
    <definedName name="AI" localSheetId="18">[2]INICIO!$AU$5:$AW$543</definedName>
    <definedName name="AI" localSheetId="19">[2]INICIO!$AU$5:$AW$543</definedName>
    <definedName name="AI" localSheetId="20">[2]INICIO!$AU$5:$AW$543</definedName>
    <definedName name="AI" localSheetId="21">[2]INICIO!$AU$5:$AW$543</definedName>
    <definedName name="AI" localSheetId="22">[2]INICIO!$AU$5:$AW$543</definedName>
    <definedName name="AI" localSheetId="23">[2]INICIO!$AU$5:$AW$543</definedName>
    <definedName name="AI" localSheetId="2">[2]INICIO!$AU$5:$AW$543</definedName>
    <definedName name="AI" localSheetId="3">[2]INICIO!$AU$5:$AW$543</definedName>
    <definedName name="AI" localSheetId="4">[2]INICIO!$AU$5:$AW$543</definedName>
    <definedName name="AI" localSheetId="30">[3]INICIO!$AU$5:$AW$543</definedName>
    <definedName name="AI" localSheetId="29">[3]INICIO!$AU$5:$AW$543</definedName>
    <definedName name="AI">[2]INICIO!$AU$5:$AW$543</definedName>
    <definedName name="_xlnm.Print_Area" localSheetId="5">'APP-1'!$A$1:$Q$95</definedName>
    <definedName name="_xlnm.Print_Area" localSheetId="6">'APP-2'!$A$1:$G$90</definedName>
    <definedName name="_xlnm.Print_Area" localSheetId="8">'APP-3 5A173'!$A$1:$U$15</definedName>
    <definedName name="_xlnm.Print_Area" localSheetId="9">'APP-3 5MG65'!$A$1:$U$34</definedName>
    <definedName name="_xlnm.Print_Area" localSheetId="10">'APP-3 5MY65'!$A$1:$U$19</definedName>
    <definedName name="_xlnm.Print_Area" localSheetId="12">'APP-3 5O170'!$A$1:$U$87</definedName>
    <definedName name="_xlnm.Print_Area" localSheetId="11">'APP-3 5P170'!$A$1:$U$23</definedName>
    <definedName name="_xlnm.Print_Area" localSheetId="13">'APP-3 5P265'!$A$1:$U$15</definedName>
    <definedName name="_xlnm.Print_Area" localSheetId="14">'APP-3 5P270'!$A$1:$U$20</definedName>
    <definedName name="_xlnm.Print_Area" localSheetId="15">'APP-3 5P670'!$A$1:$U$18</definedName>
    <definedName name="_xlnm.Print_Area" localSheetId="7">'APP-3 GENERAL'!$A$1:$U$93</definedName>
    <definedName name="_xlnm.Print_Area" localSheetId="24">'AR 1'!$A$1:$O$114</definedName>
    <definedName name="_xlnm.Print_Area" localSheetId="25">'AR 2'!$A$1:$O$31</definedName>
    <definedName name="_xlnm.Print_Area" localSheetId="26">'AR 3'!$A$1:$O$27</definedName>
    <definedName name="_xlnm.Print_Area" localSheetId="27">'AR 4'!$A$1:$O$136</definedName>
    <definedName name="_xlnm.Print_Area" localSheetId="28">'AR 5'!$A$1:$O$26</definedName>
    <definedName name="_xlnm.Print_Area" localSheetId="0">CARATULA!$A$1:$K$39</definedName>
    <definedName name="_xlnm.Print_Area" localSheetId="2">'ECG-1'!$A$1:$I$31</definedName>
    <definedName name="_xlnm.Print_Area" localSheetId="38">'Formato 6d'!$B$2:$I$37</definedName>
    <definedName name="_xlnm.Print_Area" localSheetId="30">'IAPP FAIS'!$B$2:$L$13</definedName>
    <definedName name="_xlnm.Print_Area" localSheetId="29">'IAPP FORTAMUN'!$A$2:$K$14</definedName>
    <definedName name="_xlnm.Print_Area" localSheetId="37">PPD!$A$1:$G$128</definedName>
    <definedName name="CAPIT" localSheetId="5">#REF!</definedName>
    <definedName name="CAPIT" localSheetId="6">#REF!</definedName>
    <definedName name="CAPIT" localSheetId="8">#REF!</definedName>
    <definedName name="CAPIT" localSheetId="9">#REF!</definedName>
    <definedName name="CAPIT" localSheetId="10">#REF!</definedName>
    <definedName name="CAPIT" localSheetId="12">#REF!</definedName>
    <definedName name="CAPIT" localSheetId="11">#REF!</definedName>
    <definedName name="CAPIT" localSheetId="13">#REF!</definedName>
    <definedName name="CAPIT" localSheetId="14">#REF!</definedName>
    <definedName name="CAPIT" localSheetId="15">#REF!</definedName>
    <definedName name="CAPIT" localSheetId="7">#REF!</definedName>
    <definedName name="CAPIT" localSheetId="24">#REF!</definedName>
    <definedName name="CAPIT" localSheetId="25">#REF!</definedName>
    <definedName name="CAPIT" localSheetId="26">#REF!</definedName>
    <definedName name="CAPIT" localSheetId="27">#REF!</definedName>
    <definedName name="CAPIT" localSheetId="28">#REF!</definedName>
    <definedName name="CAPIT" localSheetId="16">#REF!</definedName>
    <definedName name="CAPIT" localSheetId="17">#REF!</definedName>
    <definedName name="CAPIT" localSheetId="18">#REF!</definedName>
    <definedName name="CAPIT" localSheetId="19">#REF!</definedName>
    <definedName name="CAPIT" localSheetId="20">#REF!</definedName>
    <definedName name="CAPIT" localSheetId="21">#REF!</definedName>
    <definedName name="CAPIT" localSheetId="22">#REF!</definedName>
    <definedName name="CAPIT" localSheetId="23">#REF!</definedName>
    <definedName name="CAPIT" localSheetId="2">#REF!</definedName>
    <definedName name="CAPIT" localSheetId="3">#REF!</definedName>
    <definedName name="CAPIT" localSheetId="4">#REF!</definedName>
    <definedName name="CAPIT" localSheetId="38">#REF!</definedName>
    <definedName name="CAPIT" localSheetId="30">#REF!</definedName>
    <definedName name="CAPIT">#REF!</definedName>
    <definedName name="CENPAR" localSheetId="5">#REF!</definedName>
    <definedName name="CENPAR" localSheetId="6">#REF!</definedName>
    <definedName name="CENPAR" localSheetId="8">#REF!</definedName>
    <definedName name="CENPAR" localSheetId="9">#REF!</definedName>
    <definedName name="CENPAR" localSheetId="10">#REF!</definedName>
    <definedName name="CENPAR" localSheetId="12">#REF!</definedName>
    <definedName name="CENPAR" localSheetId="11">#REF!</definedName>
    <definedName name="CENPAR" localSheetId="13">#REF!</definedName>
    <definedName name="CENPAR" localSheetId="14">#REF!</definedName>
    <definedName name="CENPAR" localSheetId="15">#REF!</definedName>
    <definedName name="CENPAR" localSheetId="7">#REF!</definedName>
    <definedName name="CENPAR" localSheetId="24">#REF!</definedName>
    <definedName name="CENPAR" localSheetId="25">#REF!</definedName>
    <definedName name="CENPAR" localSheetId="26">#REF!</definedName>
    <definedName name="CENPAR" localSheetId="27">#REF!</definedName>
    <definedName name="CENPAR" localSheetId="28">#REF!</definedName>
    <definedName name="CENPAR" localSheetId="16">#REF!</definedName>
    <definedName name="CENPAR" localSheetId="17">#REF!</definedName>
    <definedName name="CENPAR" localSheetId="18">#REF!</definedName>
    <definedName name="CENPAR" localSheetId="19">#REF!</definedName>
    <definedName name="CENPAR" localSheetId="20">#REF!</definedName>
    <definedName name="CENPAR" localSheetId="21">#REF!</definedName>
    <definedName name="CENPAR" localSheetId="22">#REF!</definedName>
    <definedName name="CENPAR" localSheetId="23">#REF!</definedName>
    <definedName name="CENPAR" localSheetId="2">#REF!</definedName>
    <definedName name="CENPAR" localSheetId="3">#REF!</definedName>
    <definedName name="CENPAR" localSheetId="4">#REF!</definedName>
    <definedName name="CENPAR" localSheetId="38">#REF!</definedName>
    <definedName name="CENPAR" localSheetId="30">#REF!</definedName>
    <definedName name="CENPAR">#REF!</definedName>
    <definedName name="datos" localSheetId="5">OFFSET([4]datos!$A$1,0,0,COUNTA([4]datos!$A$1:$A$65536),23)</definedName>
    <definedName name="datos" localSheetId="6">OFFSET([4]datos!$A$1,0,0,COUNTA([4]datos!$A$1:$A$65536),23)</definedName>
    <definedName name="datos" localSheetId="8">OFFSET([4]datos!$A$1,0,0,COUNTA([4]datos!$A$1:$A$65536),23)</definedName>
    <definedName name="datos" localSheetId="9">OFFSET([4]datos!$A$1,0,0,COUNTA([4]datos!$A$1:$A$65536),23)</definedName>
    <definedName name="datos" localSheetId="10">OFFSET([4]datos!$A$1,0,0,COUNTA([4]datos!$A$1:$A$65536),23)</definedName>
    <definedName name="datos" localSheetId="12">OFFSET([4]datos!$A$1,0,0,COUNTA([4]datos!$A$1:$A$65536),23)</definedName>
    <definedName name="datos" localSheetId="11">OFFSET([4]datos!$A$1,0,0,COUNTA([4]datos!$A$1:$A$65536),23)</definedName>
    <definedName name="datos" localSheetId="13">OFFSET([4]datos!$A$1,0,0,COUNTA([4]datos!$A$1:$A$65536),23)</definedName>
    <definedName name="datos" localSheetId="14">OFFSET([4]datos!$A$1,0,0,COUNTA([4]datos!$A$1:$A$65536),23)</definedName>
    <definedName name="datos" localSheetId="15">OFFSET([4]datos!$A$1,0,0,COUNTA([4]datos!$A$1:$A$65536),23)</definedName>
    <definedName name="datos" localSheetId="7">OFFSET([4]datos!$A$1,0,0,COUNTA([4]datos!$A$1:$A$65536),23)</definedName>
    <definedName name="datos" localSheetId="24">OFFSET([5]datos!$A$1,0,0,COUNTA([5]datos!$A:$A),23)</definedName>
    <definedName name="datos" localSheetId="25">OFFSET([5]datos!$A$1,0,0,COUNTA([5]datos!$A:$A),23)</definedName>
    <definedName name="datos" localSheetId="26">OFFSET([5]datos!$A$1,0,0,COUNTA([5]datos!$A:$A),23)</definedName>
    <definedName name="datos" localSheetId="27">OFFSET([5]datos!$A$1,0,0,COUNTA([5]datos!$A:$A),23)</definedName>
    <definedName name="datos" localSheetId="28">OFFSET([5]datos!$A$1,0,0,COUNTA([5]datos!$A:$A),23)</definedName>
    <definedName name="datos" localSheetId="16">OFFSET([4]datos!$A$1,0,0,COUNTA([4]datos!$A$1:$A$65536),23)</definedName>
    <definedName name="datos" localSheetId="17">OFFSET([4]datos!$A$1,0,0,COUNTA([4]datos!$A$1:$A$65536),23)</definedName>
    <definedName name="datos" localSheetId="18">OFFSET([4]datos!$A$1,0,0,COUNTA([4]datos!$A$1:$A$65536),23)</definedName>
    <definedName name="datos" localSheetId="19">OFFSET([4]datos!$A$1,0,0,COUNTA([4]datos!$A$1:$A$65536),23)</definedName>
    <definedName name="datos" localSheetId="20">OFFSET([4]datos!$A$1,0,0,COUNTA([4]datos!$A$1:$A$65536),23)</definedName>
    <definedName name="datos" localSheetId="21">OFFSET([4]datos!$A$1,0,0,COUNTA([4]datos!$A$1:$A$65536),23)</definedName>
    <definedName name="datos" localSheetId="22">OFFSET([4]datos!$A$1,0,0,COUNTA([4]datos!$A$1:$A$65536),23)</definedName>
    <definedName name="datos" localSheetId="23">OFFSET([4]datos!$A$1,0,0,COUNTA([4]datos!$A$1:$A$65536),23)</definedName>
    <definedName name="datos" localSheetId="36">OFFSET([2]datos!$A$1,0,0,COUNTA([2]datos!$A:$A),23)</definedName>
    <definedName name="datos" localSheetId="2">OFFSET([4]datos!$A$1,0,0,COUNTA([4]datos!$A$1:$A$65536),23)</definedName>
    <definedName name="datos" localSheetId="3">OFFSET([4]datos!$A$1,0,0,COUNTA([4]datos!$A$1:$A$65536),23)</definedName>
    <definedName name="datos" localSheetId="4">OFFSET([4]datos!$A$1,0,0,COUNTA([4]datos!$A$1:$A$65536),23)</definedName>
    <definedName name="datos" localSheetId="30">OFFSET([6]datos!$A$1,0,0,COUNTA([6]datos!$A:$A),23)</definedName>
    <definedName name="datos" localSheetId="29">OFFSET([6]datos!$A$1,0,0,COUNTA([6]datos!$A:$A),23)</definedName>
    <definedName name="datos">OFFSET([4]datos!$A$1,0,0,COUNTA([4]datos!$A$1:$A$65536),23)</definedName>
    <definedName name="dc" localSheetId="5">#REF!</definedName>
    <definedName name="dc" localSheetId="6">#REF!</definedName>
    <definedName name="dc" localSheetId="8">#REF!</definedName>
    <definedName name="dc" localSheetId="9">#REF!</definedName>
    <definedName name="dc" localSheetId="10">#REF!</definedName>
    <definedName name="dc" localSheetId="12">#REF!</definedName>
    <definedName name="dc" localSheetId="11">#REF!</definedName>
    <definedName name="dc" localSheetId="13">#REF!</definedName>
    <definedName name="dc" localSheetId="14">#REF!</definedName>
    <definedName name="dc" localSheetId="15">#REF!</definedName>
    <definedName name="dc" localSheetId="7">#REF!</definedName>
    <definedName name="dc" localSheetId="24">#REF!</definedName>
    <definedName name="dc" localSheetId="25">#REF!</definedName>
    <definedName name="dc" localSheetId="26">#REF!</definedName>
    <definedName name="dc" localSheetId="27">#REF!</definedName>
    <definedName name="dc" localSheetId="28">#REF!</definedName>
    <definedName name="dc" localSheetId="16">#REF!</definedName>
    <definedName name="dc" localSheetId="17">#REF!</definedName>
    <definedName name="dc" localSheetId="18">#REF!</definedName>
    <definedName name="dc" localSheetId="19">#REF!</definedName>
    <definedName name="dc" localSheetId="20">#REF!</definedName>
    <definedName name="dc" localSheetId="21">#REF!</definedName>
    <definedName name="dc" localSheetId="22">#REF!</definedName>
    <definedName name="dc" localSheetId="23">#REF!</definedName>
    <definedName name="dc" localSheetId="2">#REF!</definedName>
    <definedName name="dc" localSheetId="3">#REF!</definedName>
    <definedName name="dc" localSheetId="4">#REF!</definedName>
    <definedName name="dc" localSheetId="38">#REF!</definedName>
    <definedName name="dc" localSheetId="30">#REF!</definedName>
    <definedName name="dc">#REF!</definedName>
    <definedName name="DEFAULT" localSheetId="5">[2]INICIO!$AA$10</definedName>
    <definedName name="DEFAULT" localSheetId="6">[2]INICIO!$AA$10</definedName>
    <definedName name="DEFAULT" localSheetId="8">[2]INICIO!$AA$10</definedName>
    <definedName name="DEFAULT" localSheetId="9">[2]INICIO!$AA$10</definedName>
    <definedName name="DEFAULT" localSheetId="10">[2]INICIO!$AA$10</definedName>
    <definedName name="DEFAULT" localSheetId="12">[2]INICIO!$AA$10</definedName>
    <definedName name="DEFAULT" localSheetId="11">[2]INICIO!$AA$10</definedName>
    <definedName name="DEFAULT" localSheetId="13">[2]INICIO!$AA$10</definedName>
    <definedName name="DEFAULT" localSheetId="14">[2]INICIO!$AA$10</definedName>
    <definedName name="DEFAULT" localSheetId="15">[2]INICIO!$AA$10</definedName>
    <definedName name="DEFAULT" localSheetId="7">[2]INICIO!$AA$10</definedName>
    <definedName name="DEFAULT" localSheetId="24">[1]INICIO!$AA$10</definedName>
    <definedName name="DEFAULT" localSheetId="25">[1]INICIO!$AA$10</definedName>
    <definedName name="DEFAULT" localSheetId="26">[1]INICIO!$AA$10</definedName>
    <definedName name="DEFAULT" localSheetId="27">[1]INICIO!$AA$10</definedName>
    <definedName name="DEFAULT" localSheetId="28">[1]INICIO!$AA$10</definedName>
    <definedName name="DEFAULT" localSheetId="16">[2]INICIO!$AA$10</definedName>
    <definedName name="DEFAULT" localSheetId="17">[2]INICIO!$AA$10</definedName>
    <definedName name="DEFAULT" localSheetId="18">[2]INICIO!$AA$10</definedName>
    <definedName name="DEFAULT" localSheetId="19">[2]INICIO!$AA$10</definedName>
    <definedName name="DEFAULT" localSheetId="20">[2]INICIO!$AA$10</definedName>
    <definedName name="DEFAULT" localSheetId="21">[2]INICIO!$AA$10</definedName>
    <definedName name="DEFAULT" localSheetId="22">[2]INICIO!$AA$10</definedName>
    <definedName name="DEFAULT" localSheetId="23">[2]INICIO!$AA$10</definedName>
    <definedName name="DEFAULT" localSheetId="2">[2]INICIO!$AA$10</definedName>
    <definedName name="DEFAULT" localSheetId="3">[2]INICIO!$AA$10</definedName>
    <definedName name="DEFAULT" localSheetId="4">[2]INICIO!$AA$10</definedName>
    <definedName name="DEFAULT" localSheetId="30">[3]INICIO!$AA$10</definedName>
    <definedName name="DEFAULT" localSheetId="29">[3]INICIO!$AA$10</definedName>
    <definedName name="DEFAULT">[2]INICIO!$AA$10</definedName>
    <definedName name="DEUDA" localSheetId="5">#REF!</definedName>
    <definedName name="DEUDA" localSheetId="6">#REF!</definedName>
    <definedName name="DEUDA" localSheetId="8">#REF!</definedName>
    <definedName name="DEUDA" localSheetId="9">#REF!</definedName>
    <definedName name="DEUDA" localSheetId="10">#REF!</definedName>
    <definedName name="DEUDA" localSheetId="12">#REF!</definedName>
    <definedName name="DEUDA" localSheetId="11">#REF!</definedName>
    <definedName name="DEUDA" localSheetId="13">#REF!</definedName>
    <definedName name="DEUDA" localSheetId="14">#REF!</definedName>
    <definedName name="DEUDA" localSheetId="15">#REF!</definedName>
    <definedName name="DEUDA" localSheetId="7">#REF!</definedName>
    <definedName name="DEUDA" localSheetId="24">#REF!</definedName>
    <definedName name="DEUDA" localSheetId="25">#REF!</definedName>
    <definedName name="DEUDA" localSheetId="26">#REF!</definedName>
    <definedName name="DEUDA" localSheetId="27">#REF!</definedName>
    <definedName name="DEUDA" localSheetId="28">#REF!</definedName>
    <definedName name="DEUDA" localSheetId="16">#REF!</definedName>
    <definedName name="DEUDA" localSheetId="17">#REF!</definedName>
    <definedName name="DEUDA" localSheetId="18">#REF!</definedName>
    <definedName name="DEUDA" localSheetId="19">#REF!</definedName>
    <definedName name="DEUDA" localSheetId="20">#REF!</definedName>
    <definedName name="DEUDA" localSheetId="21">#REF!</definedName>
    <definedName name="DEUDA" localSheetId="22">#REF!</definedName>
    <definedName name="DEUDA" localSheetId="23">#REF!</definedName>
    <definedName name="DEUDA" localSheetId="2">#REF!</definedName>
    <definedName name="DEUDA" localSheetId="3">#REF!</definedName>
    <definedName name="DEUDA" localSheetId="4">#REF!</definedName>
    <definedName name="DEUDA" localSheetId="38">#REF!</definedName>
    <definedName name="DEUDA" localSheetId="30">#REF!</definedName>
    <definedName name="DEUDA">#REF!</definedName>
    <definedName name="egvb" localSheetId="5">#REF!</definedName>
    <definedName name="egvb" localSheetId="6">#REF!</definedName>
    <definedName name="egvb" localSheetId="8">#REF!</definedName>
    <definedName name="egvb" localSheetId="9">#REF!</definedName>
    <definedName name="egvb" localSheetId="10">#REF!</definedName>
    <definedName name="egvb" localSheetId="12">#REF!</definedName>
    <definedName name="egvb" localSheetId="11">#REF!</definedName>
    <definedName name="egvb" localSheetId="13">#REF!</definedName>
    <definedName name="egvb" localSheetId="14">#REF!</definedName>
    <definedName name="egvb" localSheetId="15">#REF!</definedName>
    <definedName name="egvb" localSheetId="7">#REF!</definedName>
    <definedName name="egvb" localSheetId="24">#REF!</definedName>
    <definedName name="egvb" localSheetId="25">#REF!</definedName>
    <definedName name="egvb" localSheetId="26">#REF!</definedName>
    <definedName name="egvb" localSheetId="27">#REF!</definedName>
    <definedName name="egvb" localSheetId="28">#REF!</definedName>
    <definedName name="egvb" localSheetId="16">#REF!</definedName>
    <definedName name="egvb" localSheetId="17">#REF!</definedName>
    <definedName name="egvb" localSheetId="18">#REF!</definedName>
    <definedName name="egvb" localSheetId="19">#REF!</definedName>
    <definedName name="egvb" localSheetId="20">#REF!</definedName>
    <definedName name="egvb" localSheetId="21">#REF!</definedName>
    <definedName name="egvb" localSheetId="22">#REF!</definedName>
    <definedName name="egvb" localSheetId="23">#REF!</definedName>
    <definedName name="egvb" localSheetId="2">#REF!</definedName>
    <definedName name="egvb" localSheetId="3">#REF!</definedName>
    <definedName name="egvb" localSheetId="4">#REF!</definedName>
    <definedName name="egvb" localSheetId="38">#REF!</definedName>
    <definedName name="egvb" localSheetId="30">#REF!</definedName>
    <definedName name="egvb">#REF!</definedName>
    <definedName name="EJER" localSheetId="5">#REF!</definedName>
    <definedName name="EJER" localSheetId="6">#REF!</definedName>
    <definedName name="EJER" localSheetId="8">#REF!</definedName>
    <definedName name="EJER" localSheetId="9">#REF!</definedName>
    <definedName name="EJER" localSheetId="10">#REF!</definedName>
    <definedName name="EJER" localSheetId="12">#REF!</definedName>
    <definedName name="EJER" localSheetId="11">#REF!</definedName>
    <definedName name="EJER" localSheetId="13">#REF!</definedName>
    <definedName name="EJER" localSheetId="14">#REF!</definedName>
    <definedName name="EJER" localSheetId="15">#REF!</definedName>
    <definedName name="EJER" localSheetId="7">#REF!</definedName>
    <definedName name="EJER" localSheetId="24">#REF!</definedName>
    <definedName name="EJER" localSheetId="25">#REF!</definedName>
    <definedName name="EJER" localSheetId="26">#REF!</definedName>
    <definedName name="EJER" localSheetId="27">#REF!</definedName>
    <definedName name="EJER" localSheetId="28">#REF!</definedName>
    <definedName name="EJER" localSheetId="16">#REF!</definedName>
    <definedName name="EJER" localSheetId="17">#REF!</definedName>
    <definedName name="EJER" localSheetId="18">#REF!</definedName>
    <definedName name="EJER" localSheetId="19">#REF!</definedName>
    <definedName name="EJER" localSheetId="20">#REF!</definedName>
    <definedName name="EJER" localSheetId="21">#REF!</definedName>
    <definedName name="EJER" localSheetId="22">#REF!</definedName>
    <definedName name="EJER" localSheetId="23">#REF!</definedName>
    <definedName name="EJER" localSheetId="2">#REF!</definedName>
    <definedName name="EJER" localSheetId="3">#REF!</definedName>
    <definedName name="EJER" localSheetId="4">#REF!</definedName>
    <definedName name="EJER" localSheetId="38">#REF!</definedName>
    <definedName name="EJER" localSheetId="30">#REF!</definedName>
    <definedName name="EJER">#REF!</definedName>
    <definedName name="EJES" localSheetId="5">[2]INICIO!$Y$151:$Y$157</definedName>
    <definedName name="EJES" localSheetId="6">[2]INICIO!$Y$151:$Y$157</definedName>
    <definedName name="EJES" localSheetId="8">[2]INICIO!$Y$151:$Y$157</definedName>
    <definedName name="EJES" localSheetId="9">[2]INICIO!$Y$151:$Y$157</definedName>
    <definedName name="EJES" localSheetId="10">[2]INICIO!$Y$151:$Y$157</definedName>
    <definedName name="EJES" localSheetId="12">[2]INICIO!$Y$151:$Y$157</definedName>
    <definedName name="EJES" localSheetId="11">[2]INICIO!$Y$151:$Y$157</definedName>
    <definedName name="EJES" localSheetId="13">[2]INICIO!$Y$151:$Y$157</definedName>
    <definedName name="EJES" localSheetId="14">[2]INICIO!$Y$151:$Y$157</definedName>
    <definedName name="EJES" localSheetId="15">[2]INICIO!$Y$151:$Y$157</definedName>
    <definedName name="EJES" localSheetId="7">[2]INICIO!$Y$151:$Y$157</definedName>
    <definedName name="EJES" localSheetId="24">[1]INICIO!$Y$151:$Y$157</definedName>
    <definedName name="EJES" localSheetId="25">[1]INICIO!$Y$151:$Y$157</definedName>
    <definedName name="EJES" localSheetId="26">[1]INICIO!$Y$151:$Y$157</definedName>
    <definedName name="EJES" localSheetId="27">[1]INICIO!$Y$151:$Y$157</definedName>
    <definedName name="EJES" localSheetId="28">[1]INICIO!$Y$151:$Y$157</definedName>
    <definedName name="EJES" localSheetId="16">[2]INICIO!$Y$151:$Y$157</definedName>
    <definedName name="EJES" localSheetId="17">[2]INICIO!$Y$151:$Y$157</definedName>
    <definedName name="EJES" localSheetId="18">[2]INICIO!$Y$151:$Y$157</definedName>
    <definedName name="EJES" localSheetId="19">[2]INICIO!$Y$151:$Y$157</definedName>
    <definedName name="EJES" localSheetId="20">[2]INICIO!$Y$151:$Y$157</definedName>
    <definedName name="EJES" localSheetId="21">[2]INICIO!$Y$151:$Y$157</definedName>
    <definedName name="EJES" localSheetId="22">[2]INICIO!$Y$151:$Y$157</definedName>
    <definedName name="EJES" localSheetId="23">[2]INICIO!$Y$151:$Y$157</definedName>
    <definedName name="EJES" localSheetId="2">[2]INICIO!$Y$151:$Y$157</definedName>
    <definedName name="EJES" localSheetId="3">[2]INICIO!$Y$151:$Y$157</definedName>
    <definedName name="EJES" localSheetId="4">[2]INICIO!$Y$151:$Y$157</definedName>
    <definedName name="EJES" localSheetId="30">[3]INICIO!$Y$151:$Y$157</definedName>
    <definedName name="EJES" localSheetId="29">[3]INICIO!$Y$151:$Y$157</definedName>
    <definedName name="EJES">[2]INICIO!$Y$151:$Y$157</definedName>
    <definedName name="ENFPEM" localSheetId="5">#REF!</definedName>
    <definedName name="ENFPEM" localSheetId="6">#REF!</definedName>
    <definedName name="ENFPEM" localSheetId="8">#REF!</definedName>
    <definedName name="ENFPEM" localSheetId="9">#REF!</definedName>
    <definedName name="ENFPEM" localSheetId="10">#REF!</definedName>
    <definedName name="ENFPEM" localSheetId="12">#REF!</definedName>
    <definedName name="ENFPEM" localSheetId="11">#REF!</definedName>
    <definedName name="ENFPEM" localSheetId="13">#REF!</definedName>
    <definedName name="ENFPEM" localSheetId="14">#REF!</definedName>
    <definedName name="ENFPEM" localSheetId="15">#REF!</definedName>
    <definedName name="ENFPEM" localSheetId="7">#REF!</definedName>
    <definedName name="ENFPEM" localSheetId="25">#REF!</definedName>
    <definedName name="ENFPEM" localSheetId="26">#REF!</definedName>
    <definedName name="ENFPEM" localSheetId="27">#REF!</definedName>
    <definedName name="ENFPEM" localSheetId="28">#REF!</definedName>
    <definedName name="ENFPEM" localSheetId="16">#REF!</definedName>
    <definedName name="ENFPEM" localSheetId="17">#REF!</definedName>
    <definedName name="ENFPEM" localSheetId="18">#REF!</definedName>
    <definedName name="ENFPEM" localSheetId="19">#REF!</definedName>
    <definedName name="ENFPEM" localSheetId="20">#REF!</definedName>
    <definedName name="ENFPEM" localSheetId="21">#REF!</definedName>
    <definedName name="ENFPEM" localSheetId="22">#REF!</definedName>
    <definedName name="ENFPEM" localSheetId="23">#REF!</definedName>
    <definedName name="ENFPEM" localSheetId="2">#REF!</definedName>
    <definedName name="ENFPEM" localSheetId="3">#REF!</definedName>
    <definedName name="ENFPEM" localSheetId="4">#REF!</definedName>
    <definedName name="ENFPEM" localSheetId="38">#REF!</definedName>
    <definedName name="ENFPEM" localSheetId="30">#REF!</definedName>
    <definedName name="ENFPEM">#REF!</definedName>
    <definedName name="FIDCOS" localSheetId="5">[2]INICIO!$DH$5:$DI$96</definedName>
    <definedName name="FIDCOS" localSheetId="6">[2]INICIO!$DH$5:$DI$96</definedName>
    <definedName name="FIDCOS" localSheetId="8">[2]INICIO!$DH$5:$DI$96</definedName>
    <definedName name="FIDCOS" localSheetId="9">[2]INICIO!$DH$5:$DI$96</definedName>
    <definedName name="FIDCOS" localSheetId="10">[2]INICIO!$DH$5:$DI$96</definedName>
    <definedName name="FIDCOS" localSheetId="12">[2]INICIO!$DH$5:$DI$96</definedName>
    <definedName name="FIDCOS" localSheetId="11">[2]INICIO!$DH$5:$DI$96</definedName>
    <definedName name="FIDCOS" localSheetId="13">[2]INICIO!$DH$5:$DI$96</definedName>
    <definedName name="FIDCOS" localSheetId="14">[2]INICIO!$DH$5:$DI$96</definedName>
    <definedName name="FIDCOS" localSheetId="15">[2]INICIO!$DH$5:$DI$96</definedName>
    <definedName name="FIDCOS" localSheetId="7">[2]INICIO!$DH$5:$DI$96</definedName>
    <definedName name="FIDCOS" localSheetId="24">[1]INICIO!$DH$5:$DI$96</definedName>
    <definedName name="FIDCOS" localSheetId="25">[1]INICIO!$DH$5:$DI$96</definedName>
    <definedName name="FIDCOS" localSheetId="26">[1]INICIO!$DH$5:$DI$96</definedName>
    <definedName name="FIDCOS" localSheetId="27">[1]INICIO!$DH$5:$DI$96</definedName>
    <definedName name="FIDCOS" localSheetId="28">[1]INICIO!$DH$5:$DI$96</definedName>
    <definedName name="FIDCOS" localSheetId="16">[2]INICIO!$DH$5:$DI$96</definedName>
    <definedName name="FIDCOS" localSheetId="17">[2]INICIO!$DH$5:$DI$96</definedName>
    <definedName name="FIDCOS" localSheetId="18">[2]INICIO!$DH$5:$DI$96</definedName>
    <definedName name="FIDCOS" localSheetId="19">[2]INICIO!$DH$5:$DI$96</definedName>
    <definedName name="FIDCOS" localSheetId="20">[2]INICIO!$DH$5:$DI$96</definedName>
    <definedName name="FIDCOS" localSheetId="21">[2]INICIO!$DH$5:$DI$96</definedName>
    <definedName name="FIDCOS" localSheetId="22">[2]INICIO!$DH$5:$DI$96</definedName>
    <definedName name="FIDCOS" localSheetId="23">[2]INICIO!$DH$5:$DI$96</definedName>
    <definedName name="FIDCOS" localSheetId="2">[2]INICIO!$DH$5:$DI$96</definedName>
    <definedName name="FIDCOS" localSheetId="3">[2]INICIO!$DH$5:$DI$96</definedName>
    <definedName name="FIDCOS" localSheetId="4">[2]INICIO!$DH$5:$DI$96</definedName>
    <definedName name="FIDCOS" localSheetId="30">[3]INICIO!$DH$5:$DI$96</definedName>
    <definedName name="FIDCOS" localSheetId="29">[3]INICIO!$DH$5:$DI$96</definedName>
    <definedName name="FIDCOS">[2]INICIO!$DH$5:$DI$96</definedName>
    <definedName name="FPC" localSheetId="5">[2]INICIO!$DE$5:$DF$96</definedName>
    <definedName name="FPC" localSheetId="6">[2]INICIO!$DE$5:$DF$96</definedName>
    <definedName name="FPC" localSheetId="8">[2]INICIO!$DE$5:$DF$96</definedName>
    <definedName name="FPC" localSheetId="9">[2]INICIO!$DE$5:$DF$96</definedName>
    <definedName name="FPC" localSheetId="10">[2]INICIO!$DE$5:$DF$96</definedName>
    <definedName name="FPC" localSheetId="12">[2]INICIO!$DE$5:$DF$96</definedName>
    <definedName name="FPC" localSheetId="11">[2]INICIO!$DE$5:$DF$96</definedName>
    <definedName name="FPC" localSheetId="13">[2]INICIO!$DE$5:$DF$96</definedName>
    <definedName name="FPC" localSheetId="14">[2]INICIO!$DE$5:$DF$96</definedName>
    <definedName name="FPC" localSheetId="15">[2]INICIO!$DE$5:$DF$96</definedName>
    <definedName name="FPC" localSheetId="7">[2]INICIO!$DE$5:$DF$96</definedName>
    <definedName name="FPC" localSheetId="24">[1]INICIO!$DE$5:$DF$96</definedName>
    <definedName name="FPC" localSheetId="25">[1]INICIO!$DE$5:$DF$96</definedName>
    <definedName name="FPC" localSheetId="26">[1]INICIO!$DE$5:$DF$96</definedName>
    <definedName name="FPC" localSheetId="27">[1]INICIO!$DE$5:$DF$96</definedName>
    <definedName name="FPC" localSheetId="28">[1]INICIO!$DE$5:$DF$96</definedName>
    <definedName name="FPC" localSheetId="16">[2]INICIO!$DE$5:$DF$96</definedName>
    <definedName name="FPC" localSheetId="17">[2]INICIO!$DE$5:$DF$96</definedName>
    <definedName name="FPC" localSheetId="18">[2]INICIO!$DE$5:$DF$96</definedName>
    <definedName name="FPC" localSheetId="19">[2]INICIO!$DE$5:$DF$96</definedName>
    <definedName name="FPC" localSheetId="20">[2]INICIO!$DE$5:$DF$96</definedName>
    <definedName name="FPC" localSheetId="21">[2]INICIO!$DE$5:$DF$96</definedName>
    <definedName name="FPC" localSheetId="22">[2]INICIO!$DE$5:$DF$96</definedName>
    <definedName name="FPC" localSheetId="23">[2]INICIO!$DE$5:$DF$96</definedName>
    <definedName name="FPC" localSheetId="2">[2]INICIO!$DE$5:$DF$96</definedName>
    <definedName name="FPC" localSheetId="3">[2]INICIO!$DE$5:$DF$96</definedName>
    <definedName name="FPC" localSheetId="4">[2]INICIO!$DE$5:$DF$96</definedName>
    <definedName name="FPC" localSheetId="30">[3]INICIO!$DE$5:$DF$96</definedName>
    <definedName name="FPC" localSheetId="29">[3]INICIO!$DE$5:$DF$96</definedName>
    <definedName name="FPC">[2]INICIO!$DE$5:$DF$96</definedName>
    <definedName name="gasto_gci" localSheetId="5">[2]INICIO!$AO$48:$AO$49</definedName>
    <definedName name="gasto_gci" localSheetId="6">[2]INICIO!$AO$48:$AO$49</definedName>
    <definedName name="gasto_gci" localSheetId="8">[2]INICIO!$AO$48:$AO$49</definedName>
    <definedName name="gasto_gci" localSheetId="9">[2]INICIO!$AO$48:$AO$49</definedName>
    <definedName name="gasto_gci" localSheetId="10">[2]INICIO!$AO$48:$AO$49</definedName>
    <definedName name="gasto_gci" localSheetId="12">[2]INICIO!$AO$48:$AO$49</definedName>
    <definedName name="gasto_gci" localSheetId="11">[2]INICIO!$AO$48:$AO$49</definedName>
    <definedName name="gasto_gci" localSheetId="13">[2]INICIO!$AO$48:$AO$49</definedName>
    <definedName name="gasto_gci" localSheetId="14">[2]INICIO!$AO$48:$AO$49</definedName>
    <definedName name="gasto_gci" localSheetId="15">[2]INICIO!$AO$48:$AO$49</definedName>
    <definedName name="gasto_gci" localSheetId="7">[2]INICIO!$AO$48:$AO$49</definedName>
    <definedName name="gasto_gci" localSheetId="24">[1]INICIO!$AO$48:$AO$49</definedName>
    <definedName name="gasto_gci" localSheetId="25">[1]INICIO!$AO$48:$AO$49</definedName>
    <definedName name="gasto_gci" localSheetId="26">[1]INICIO!$AO$48:$AO$49</definedName>
    <definedName name="gasto_gci" localSheetId="27">[1]INICIO!$AO$48:$AO$49</definedName>
    <definedName name="gasto_gci" localSheetId="28">[1]INICIO!$AO$48:$AO$49</definedName>
    <definedName name="gasto_gci" localSheetId="16">[2]INICIO!$AO$48:$AO$49</definedName>
    <definedName name="gasto_gci" localSheetId="17">[2]INICIO!$AO$48:$AO$49</definedName>
    <definedName name="gasto_gci" localSheetId="18">[2]INICIO!$AO$48:$AO$49</definedName>
    <definedName name="gasto_gci" localSheetId="19">[2]INICIO!$AO$48:$AO$49</definedName>
    <definedName name="gasto_gci" localSheetId="20">[2]INICIO!$AO$48:$AO$49</definedName>
    <definedName name="gasto_gci" localSheetId="21">[2]INICIO!$AO$48:$AO$49</definedName>
    <definedName name="gasto_gci" localSheetId="22">[2]INICIO!$AO$48:$AO$49</definedName>
    <definedName name="gasto_gci" localSheetId="23">[2]INICIO!$AO$48:$AO$49</definedName>
    <definedName name="gasto_gci" localSheetId="2">[2]INICIO!$AO$48:$AO$49</definedName>
    <definedName name="gasto_gci" localSheetId="3">[2]INICIO!$AO$48:$AO$49</definedName>
    <definedName name="gasto_gci" localSheetId="4">[2]INICIO!$AO$48:$AO$49</definedName>
    <definedName name="gasto_gci" localSheetId="30">[3]INICIO!$AO$48:$AO$49</definedName>
    <definedName name="gasto_gci" localSheetId="29">[3]INICIO!$AO$48:$AO$49</definedName>
    <definedName name="gasto_gci">[2]INICIO!$AO$48:$AO$49</definedName>
    <definedName name="KEY">[7]cats!$A$1:$B$9</definedName>
    <definedName name="LABEL" localSheetId="5">[4]INICIO!$AY$5:$AZ$97</definedName>
    <definedName name="LABEL" localSheetId="6">[4]INICIO!$AY$5:$AZ$97</definedName>
    <definedName name="LABEL" localSheetId="8">[4]INICIO!$AY$5:$AZ$97</definedName>
    <definedName name="LABEL" localSheetId="9">[4]INICIO!$AY$5:$AZ$97</definedName>
    <definedName name="LABEL" localSheetId="10">[4]INICIO!$AY$5:$AZ$97</definedName>
    <definedName name="LABEL" localSheetId="12">[4]INICIO!$AY$5:$AZ$97</definedName>
    <definedName name="LABEL" localSheetId="11">[4]INICIO!$AY$5:$AZ$97</definedName>
    <definedName name="LABEL" localSheetId="13">[4]INICIO!$AY$5:$AZ$97</definedName>
    <definedName name="LABEL" localSheetId="14">[4]INICIO!$AY$5:$AZ$97</definedName>
    <definedName name="LABEL" localSheetId="15">[4]INICIO!$AY$5:$AZ$97</definedName>
    <definedName name="LABEL" localSheetId="7">[4]INICIO!$AY$5:$AZ$97</definedName>
    <definedName name="LABEL" localSheetId="24">[5]INICIO!$AY$5:$AZ$97</definedName>
    <definedName name="LABEL" localSheetId="25">[5]INICIO!$AY$5:$AZ$97</definedName>
    <definedName name="LABEL" localSheetId="26">[5]INICIO!$AY$5:$AZ$97</definedName>
    <definedName name="LABEL" localSheetId="27">[5]INICIO!$AY$5:$AZ$97</definedName>
    <definedName name="LABEL" localSheetId="28">[5]INICIO!$AY$5:$AZ$97</definedName>
    <definedName name="LABEL" localSheetId="16">[4]INICIO!$AY$5:$AZ$97</definedName>
    <definedName name="LABEL" localSheetId="17">[4]INICIO!$AY$5:$AZ$97</definedName>
    <definedName name="LABEL" localSheetId="18">[4]INICIO!$AY$5:$AZ$97</definedName>
    <definedName name="LABEL" localSheetId="19">[4]INICIO!$AY$5:$AZ$97</definedName>
    <definedName name="LABEL" localSheetId="20">[4]INICIO!$AY$5:$AZ$97</definedName>
    <definedName name="LABEL" localSheetId="21">[4]INICIO!$AY$5:$AZ$97</definedName>
    <definedName name="LABEL" localSheetId="22">[4]INICIO!$AY$5:$AZ$97</definedName>
    <definedName name="LABEL" localSheetId="23">[4]INICIO!$AY$5:$AZ$97</definedName>
    <definedName name="LABEL" localSheetId="36">[2]INICIO!$AY$5:$AZ$97</definedName>
    <definedName name="LABEL" localSheetId="2">[4]INICIO!$AY$5:$AZ$97</definedName>
    <definedName name="LABEL" localSheetId="3">[4]INICIO!$AY$5:$AZ$97</definedName>
    <definedName name="LABEL" localSheetId="4">[4]INICIO!$AY$5:$AZ$97</definedName>
    <definedName name="LABEL" localSheetId="30">[6]INICIO!$AY$5:$AZ$97</definedName>
    <definedName name="LABEL" localSheetId="29">[6]INICIO!$AY$5:$AZ$97</definedName>
    <definedName name="LABEL">[4]INICIO!$AY$5:$AZ$97</definedName>
    <definedName name="label1g" localSheetId="5">[2]INICIO!$AA$19</definedName>
    <definedName name="label1g" localSheetId="6">[2]INICIO!$AA$19</definedName>
    <definedName name="label1g" localSheetId="8">[2]INICIO!$AA$19</definedName>
    <definedName name="label1g" localSheetId="9">[2]INICIO!$AA$19</definedName>
    <definedName name="label1g" localSheetId="10">[2]INICIO!$AA$19</definedName>
    <definedName name="label1g" localSheetId="12">[2]INICIO!$AA$19</definedName>
    <definedName name="label1g" localSheetId="11">[2]INICIO!$AA$19</definedName>
    <definedName name="label1g" localSheetId="13">[2]INICIO!$AA$19</definedName>
    <definedName name="label1g" localSheetId="14">[2]INICIO!$AA$19</definedName>
    <definedName name="label1g" localSheetId="15">[2]INICIO!$AA$19</definedName>
    <definedName name="label1g" localSheetId="7">[2]INICIO!$AA$19</definedName>
    <definedName name="label1g" localSheetId="24">[1]INICIO!$AA$19</definedName>
    <definedName name="label1g" localSheetId="25">[1]INICIO!$AA$19</definedName>
    <definedName name="label1g" localSheetId="26">[1]INICIO!$AA$19</definedName>
    <definedName name="label1g" localSheetId="27">[1]INICIO!$AA$19</definedName>
    <definedName name="label1g" localSheetId="28">[1]INICIO!$AA$19</definedName>
    <definedName name="label1g" localSheetId="16">[2]INICIO!$AA$19</definedName>
    <definedName name="label1g" localSheetId="17">[2]INICIO!$AA$19</definedName>
    <definedName name="label1g" localSheetId="18">[2]INICIO!$AA$19</definedName>
    <definedName name="label1g" localSheetId="19">[2]INICIO!$AA$19</definedName>
    <definedName name="label1g" localSheetId="20">[2]INICIO!$AA$19</definedName>
    <definedName name="label1g" localSheetId="21">[2]INICIO!$AA$19</definedName>
    <definedName name="label1g" localSheetId="22">[2]INICIO!$AA$19</definedName>
    <definedName name="label1g" localSheetId="23">[2]INICIO!$AA$19</definedName>
    <definedName name="label1g" localSheetId="2">[2]INICIO!$AA$19</definedName>
    <definedName name="label1g" localSheetId="3">[2]INICIO!$AA$19</definedName>
    <definedName name="label1g" localSheetId="4">[2]INICIO!$AA$19</definedName>
    <definedName name="label1g" localSheetId="30">[3]INICIO!$AA$19</definedName>
    <definedName name="label1g" localSheetId="29">[3]INICIO!$AA$19</definedName>
    <definedName name="label1g">[2]INICIO!$AA$19</definedName>
    <definedName name="label1S" localSheetId="5">[2]INICIO!$AA$22</definedName>
    <definedName name="label1S" localSheetId="6">[2]INICIO!$AA$22</definedName>
    <definedName name="label1S" localSheetId="8">[2]INICIO!$AA$22</definedName>
    <definedName name="label1S" localSheetId="9">[2]INICIO!$AA$22</definedName>
    <definedName name="label1S" localSheetId="10">[2]INICIO!$AA$22</definedName>
    <definedName name="label1S" localSheetId="12">[2]INICIO!$AA$22</definedName>
    <definedName name="label1S" localSheetId="11">[2]INICIO!$AA$22</definedName>
    <definedName name="label1S" localSheetId="13">[2]INICIO!$AA$22</definedName>
    <definedName name="label1S" localSheetId="14">[2]INICIO!$AA$22</definedName>
    <definedName name="label1S" localSheetId="15">[2]INICIO!$AA$22</definedName>
    <definedName name="label1S" localSheetId="7">[2]INICIO!$AA$22</definedName>
    <definedName name="label1S" localSheetId="24">[1]INICIO!$AA$22</definedName>
    <definedName name="label1S" localSheetId="25">[1]INICIO!$AA$22</definedName>
    <definedName name="label1S" localSheetId="26">[1]INICIO!$AA$22</definedName>
    <definedName name="label1S" localSheetId="27">[1]INICIO!$AA$22</definedName>
    <definedName name="label1S" localSheetId="28">[1]INICIO!$AA$22</definedName>
    <definedName name="label1S" localSheetId="16">[2]INICIO!$AA$22</definedName>
    <definedName name="label1S" localSheetId="17">[2]INICIO!$AA$22</definedName>
    <definedName name="label1S" localSheetId="18">[2]INICIO!$AA$22</definedName>
    <definedName name="label1S" localSheetId="19">[2]INICIO!$AA$22</definedName>
    <definedName name="label1S" localSheetId="20">[2]INICIO!$AA$22</definedName>
    <definedName name="label1S" localSheetId="21">[2]INICIO!$AA$22</definedName>
    <definedName name="label1S" localSheetId="22">[2]INICIO!$AA$22</definedName>
    <definedName name="label1S" localSheetId="23">[2]INICIO!$AA$22</definedName>
    <definedName name="label1S" localSheetId="2">[2]INICIO!$AA$22</definedName>
    <definedName name="label1S" localSheetId="3">[2]INICIO!$AA$22</definedName>
    <definedName name="label1S" localSheetId="4">[2]INICIO!$AA$22</definedName>
    <definedName name="label1S" localSheetId="30">[3]INICIO!$AA$22</definedName>
    <definedName name="label1S" localSheetId="29">[3]INICIO!$AA$22</definedName>
    <definedName name="label1S">[2]INICIO!$AA$22</definedName>
    <definedName name="label2g" localSheetId="5">[2]INICIO!$AA$20</definedName>
    <definedName name="label2g" localSheetId="6">[2]INICIO!$AA$20</definedName>
    <definedName name="label2g" localSheetId="8">[2]INICIO!$AA$20</definedName>
    <definedName name="label2g" localSheetId="9">[2]INICIO!$AA$20</definedName>
    <definedName name="label2g" localSheetId="10">[2]INICIO!$AA$20</definedName>
    <definedName name="label2g" localSheetId="12">[2]INICIO!$AA$20</definedName>
    <definedName name="label2g" localSheetId="11">[2]INICIO!$AA$20</definedName>
    <definedName name="label2g" localSheetId="13">[2]INICIO!$AA$20</definedName>
    <definedName name="label2g" localSheetId="14">[2]INICIO!$AA$20</definedName>
    <definedName name="label2g" localSheetId="15">[2]INICIO!$AA$20</definedName>
    <definedName name="label2g" localSheetId="7">[2]INICIO!$AA$20</definedName>
    <definedName name="label2g" localSheetId="24">[1]INICIO!$AA$20</definedName>
    <definedName name="label2g" localSheetId="25">[1]INICIO!$AA$20</definedName>
    <definedName name="label2g" localSheetId="26">[1]INICIO!$AA$20</definedName>
    <definedName name="label2g" localSheetId="27">[1]INICIO!$AA$20</definedName>
    <definedName name="label2g" localSheetId="28">[1]INICIO!$AA$20</definedName>
    <definedName name="label2g" localSheetId="16">[2]INICIO!$AA$20</definedName>
    <definedName name="label2g" localSheetId="17">[2]INICIO!$AA$20</definedName>
    <definedName name="label2g" localSheetId="18">[2]INICIO!$AA$20</definedName>
    <definedName name="label2g" localSheetId="19">[2]INICIO!$AA$20</definedName>
    <definedName name="label2g" localSheetId="20">[2]INICIO!$AA$20</definedName>
    <definedName name="label2g" localSheetId="21">[2]INICIO!$AA$20</definedName>
    <definedName name="label2g" localSheetId="22">[2]INICIO!$AA$20</definedName>
    <definedName name="label2g" localSheetId="23">[2]INICIO!$AA$20</definedName>
    <definedName name="label2g" localSheetId="2">[2]INICIO!$AA$20</definedName>
    <definedName name="label2g" localSheetId="3">[2]INICIO!$AA$20</definedName>
    <definedName name="label2g" localSheetId="4">[2]INICIO!$AA$20</definedName>
    <definedName name="label2g" localSheetId="30">[3]INICIO!$AA$20</definedName>
    <definedName name="label2g" localSheetId="29">[3]INICIO!$AA$20</definedName>
    <definedName name="label2g">[2]INICIO!$AA$20</definedName>
    <definedName name="label2S" localSheetId="5">[2]INICIO!$AA$23</definedName>
    <definedName name="label2S" localSheetId="6">[2]INICIO!$AA$23</definedName>
    <definedName name="label2S" localSheetId="8">[2]INICIO!$AA$23</definedName>
    <definedName name="label2S" localSheetId="9">[2]INICIO!$AA$23</definedName>
    <definedName name="label2S" localSheetId="10">[2]INICIO!$AA$23</definedName>
    <definedName name="label2S" localSheetId="12">[2]INICIO!$AA$23</definedName>
    <definedName name="label2S" localSheetId="11">[2]INICIO!$AA$23</definedName>
    <definedName name="label2S" localSheetId="13">[2]INICIO!$AA$23</definedName>
    <definedName name="label2S" localSheetId="14">[2]INICIO!$AA$23</definedName>
    <definedName name="label2S" localSheetId="15">[2]INICIO!$AA$23</definedName>
    <definedName name="label2S" localSheetId="7">[2]INICIO!$AA$23</definedName>
    <definedName name="label2S" localSheetId="24">[1]INICIO!$AA$23</definedName>
    <definedName name="label2S" localSheetId="25">[1]INICIO!$AA$23</definedName>
    <definedName name="label2S" localSheetId="26">[1]INICIO!$AA$23</definedName>
    <definedName name="label2S" localSheetId="27">[1]INICIO!$AA$23</definedName>
    <definedName name="label2S" localSheetId="28">[1]INICIO!$AA$23</definedName>
    <definedName name="label2S" localSheetId="16">[2]INICIO!$AA$23</definedName>
    <definedName name="label2S" localSheetId="17">[2]INICIO!$AA$23</definedName>
    <definedName name="label2S" localSheetId="18">[2]INICIO!$AA$23</definedName>
    <definedName name="label2S" localSheetId="19">[2]INICIO!$AA$23</definedName>
    <definedName name="label2S" localSheetId="20">[2]INICIO!$AA$23</definedName>
    <definedName name="label2S" localSheetId="21">[2]INICIO!$AA$23</definedName>
    <definedName name="label2S" localSheetId="22">[2]INICIO!$AA$23</definedName>
    <definedName name="label2S" localSheetId="23">[2]INICIO!$AA$23</definedName>
    <definedName name="label2S" localSheetId="2">[2]INICIO!$AA$23</definedName>
    <definedName name="label2S" localSheetId="3">[2]INICIO!$AA$23</definedName>
    <definedName name="label2S" localSheetId="4">[2]INICIO!$AA$23</definedName>
    <definedName name="label2S" localSheetId="30">[3]INICIO!$AA$23</definedName>
    <definedName name="label2S" localSheetId="29">[3]INICIO!$AA$23</definedName>
    <definedName name="label2S">[2]INICIO!$AA$23</definedName>
    <definedName name="Líneadeacción" localSheetId="5">[4]INICIO!#REF!</definedName>
    <definedName name="Líneadeacción" localSheetId="6">[4]INICIO!#REF!</definedName>
    <definedName name="Líneadeacción" localSheetId="8">[4]INICIO!#REF!</definedName>
    <definedName name="Líneadeacción" localSheetId="9">[4]INICIO!#REF!</definedName>
    <definedName name="Líneadeacción" localSheetId="10">[4]INICIO!#REF!</definedName>
    <definedName name="Líneadeacción" localSheetId="12">[4]INICIO!#REF!</definedName>
    <definedName name="Líneadeacción" localSheetId="11">[4]INICIO!#REF!</definedName>
    <definedName name="Líneadeacción" localSheetId="13">[4]INICIO!#REF!</definedName>
    <definedName name="Líneadeacción" localSheetId="14">[4]INICIO!#REF!</definedName>
    <definedName name="Líneadeacción" localSheetId="15">[4]INICIO!#REF!</definedName>
    <definedName name="Líneadeacción" localSheetId="7">[4]INICIO!#REF!</definedName>
    <definedName name="Líneadeacción" localSheetId="24">[5]INICIO!#REF!</definedName>
    <definedName name="Líneadeacción" localSheetId="25">[5]INICIO!#REF!</definedName>
    <definedName name="Líneadeacción" localSheetId="26">[5]INICIO!#REF!</definedName>
    <definedName name="Líneadeacción" localSheetId="27">[5]INICIO!#REF!</definedName>
    <definedName name="Líneadeacción" localSheetId="28">[5]INICIO!#REF!</definedName>
    <definedName name="Líneadeacción" localSheetId="16">[4]INICIO!#REF!</definedName>
    <definedName name="Líneadeacción" localSheetId="17">[4]INICIO!#REF!</definedName>
    <definedName name="Líneadeacción" localSheetId="18">[4]INICIO!#REF!</definedName>
    <definedName name="Líneadeacción" localSheetId="19">[4]INICIO!#REF!</definedName>
    <definedName name="Líneadeacción" localSheetId="20">[4]INICIO!#REF!</definedName>
    <definedName name="Líneadeacción" localSheetId="21">[4]INICIO!#REF!</definedName>
    <definedName name="Líneadeacción" localSheetId="22">[4]INICIO!#REF!</definedName>
    <definedName name="Líneadeacción" localSheetId="23">[4]INICIO!#REF!</definedName>
    <definedName name="Líneadeacción" localSheetId="31">[4]INICIO!#REF!</definedName>
    <definedName name="Líneadeacción" localSheetId="2">[4]INICIO!#REF!</definedName>
    <definedName name="Líneadeacción" localSheetId="3">[4]INICIO!#REF!</definedName>
    <definedName name="Líneadeacción" localSheetId="4">[4]INICIO!#REF!</definedName>
    <definedName name="Líneadeacción" localSheetId="35">[4]INICIO!#REF!</definedName>
    <definedName name="Líneadeacción" localSheetId="38">[4]INICIO!#REF!</definedName>
    <definedName name="Líneadeacción" localSheetId="30">[4]INICIO!#REF!</definedName>
    <definedName name="Líneadeacción">[4]INICIO!#REF!</definedName>
    <definedName name="LISTA_2016" localSheetId="5">#REF!</definedName>
    <definedName name="LISTA_2016" localSheetId="6">#REF!</definedName>
    <definedName name="LISTA_2016" localSheetId="8">#REF!</definedName>
    <definedName name="LISTA_2016" localSheetId="9">#REF!</definedName>
    <definedName name="LISTA_2016" localSheetId="10">#REF!</definedName>
    <definedName name="LISTA_2016" localSheetId="12">#REF!</definedName>
    <definedName name="LISTA_2016" localSheetId="11">#REF!</definedName>
    <definedName name="LISTA_2016" localSheetId="13">#REF!</definedName>
    <definedName name="LISTA_2016" localSheetId="14">#REF!</definedName>
    <definedName name="LISTA_2016" localSheetId="15">#REF!</definedName>
    <definedName name="LISTA_2016" localSheetId="7">#REF!</definedName>
    <definedName name="LISTA_2016" localSheetId="25">#REF!</definedName>
    <definedName name="LISTA_2016" localSheetId="26">#REF!</definedName>
    <definedName name="LISTA_2016" localSheetId="27">#REF!</definedName>
    <definedName name="LISTA_2016" localSheetId="28">#REF!</definedName>
    <definedName name="LISTA_2016" localSheetId="16">#REF!</definedName>
    <definedName name="LISTA_2016" localSheetId="17">#REF!</definedName>
    <definedName name="LISTA_2016" localSheetId="18">#REF!</definedName>
    <definedName name="LISTA_2016" localSheetId="19">#REF!</definedName>
    <definedName name="LISTA_2016" localSheetId="20">#REF!</definedName>
    <definedName name="LISTA_2016" localSheetId="21">#REF!</definedName>
    <definedName name="LISTA_2016" localSheetId="22">#REF!</definedName>
    <definedName name="LISTA_2016" localSheetId="23">#REF!</definedName>
    <definedName name="LISTA_2016" localSheetId="2">#REF!</definedName>
    <definedName name="LISTA_2016" localSheetId="3">#REF!</definedName>
    <definedName name="LISTA_2016" localSheetId="4">#REF!</definedName>
    <definedName name="LISTA_2016" localSheetId="38">#REF!</definedName>
    <definedName name="LISTA_2016" localSheetId="30">#REF!</definedName>
    <definedName name="LISTA_2016">#REF!</definedName>
    <definedName name="lista_ai" localSheetId="5">[2]INICIO!$AO$55:$AO$96</definedName>
    <definedName name="lista_ai" localSheetId="6">[2]INICIO!$AO$55:$AO$96</definedName>
    <definedName name="lista_ai" localSheetId="8">[2]INICIO!$AO$55:$AO$96</definedName>
    <definedName name="lista_ai" localSheetId="9">[2]INICIO!$AO$55:$AO$96</definedName>
    <definedName name="lista_ai" localSheetId="10">[2]INICIO!$AO$55:$AO$96</definedName>
    <definedName name="lista_ai" localSheetId="12">[2]INICIO!$AO$55:$AO$96</definedName>
    <definedName name="lista_ai" localSheetId="11">[2]INICIO!$AO$55:$AO$96</definedName>
    <definedName name="lista_ai" localSheetId="13">[2]INICIO!$AO$55:$AO$96</definedName>
    <definedName name="lista_ai" localSheetId="14">[2]INICIO!$AO$55:$AO$96</definedName>
    <definedName name="lista_ai" localSheetId="15">[2]INICIO!$AO$55:$AO$96</definedName>
    <definedName name="lista_ai" localSheetId="7">[2]INICIO!$AO$55:$AO$96</definedName>
    <definedName name="lista_ai" localSheetId="24">[1]INICIO!$AO$55:$AO$96</definedName>
    <definedName name="lista_ai" localSheetId="25">[1]INICIO!$AO$55:$AO$96</definedName>
    <definedName name="lista_ai" localSheetId="26">[1]INICIO!$AO$55:$AO$96</definedName>
    <definedName name="lista_ai" localSheetId="27">[1]INICIO!$AO$55:$AO$96</definedName>
    <definedName name="lista_ai" localSheetId="28">[1]INICIO!$AO$55:$AO$96</definedName>
    <definedName name="lista_ai" localSheetId="16">[2]INICIO!$AO$55:$AO$96</definedName>
    <definedName name="lista_ai" localSheetId="17">[2]INICIO!$AO$55:$AO$96</definedName>
    <definedName name="lista_ai" localSheetId="18">[2]INICIO!$AO$55:$AO$96</definedName>
    <definedName name="lista_ai" localSheetId="19">[2]INICIO!$AO$55:$AO$96</definedName>
    <definedName name="lista_ai" localSheetId="20">[2]INICIO!$AO$55:$AO$96</definedName>
    <definedName name="lista_ai" localSheetId="21">[2]INICIO!$AO$55:$AO$96</definedName>
    <definedName name="lista_ai" localSheetId="22">[2]INICIO!$AO$55:$AO$96</definedName>
    <definedName name="lista_ai" localSheetId="23">[2]INICIO!$AO$55:$AO$96</definedName>
    <definedName name="lista_ai" localSheetId="2">[2]INICIO!$AO$55:$AO$96</definedName>
    <definedName name="lista_ai" localSheetId="3">[2]INICIO!$AO$55:$AO$96</definedName>
    <definedName name="lista_ai" localSheetId="4">[2]INICIO!$AO$55:$AO$96</definedName>
    <definedName name="lista_ai" localSheetId="30">[3]INICIO!$AO$55:$AO$96</definedName>
    <definedName name="lista_ai" localSheetId="29">[3]INICIO!$AO$55:$AO$96</definedName>
    <definedName name="lista_ai">[2]INICIO!$AO$55:$AO$96</definedName>
    <definedName name="lista_deleg" localSheetId="5">[2]INICIO!$AR$34:$AR$49</definedName>
    <definedName name="lista_deleg" localSheetId="6">[2]INICIO!$AR$34:$AR$49</definedName>
    <definedName name="lista_deleg" localSheetId="8">[2]INICIO!$AR$34:$AR$49</definedName>
    <definedName name="lista_deleg" localSheetId="9">[2]INICIO!$AR$34:$AR$49</definedName>
    <definedName name="lista_deleg" localSheetId="10">[2]INICIO!$AR$34:$AR$49</definedName>
    <definedName name="lista_deleg" localSheetId="12">[2]INICIO!$AR$34:$AR$49</definedName>
    <definedName name="lista_deleg" localSheetId="11">[2]INICIO!$AR$34:$AR$49</definedName>
    <definedName name="lista_deleg" localSheetId="13">[2]INICIO!$AR$34:$AR$49</definedName>
    <definedName name="lista_deleg" localSheetId="14">[2]INICIO!$AR$34:$AR$49</definedName>
    <definedName name="lista_deleg" localSheetId="15">[2]INICIO!$AR$34:$AR$49</definedName>
    <definedName name="lista_deleg" localSheetId="7">[2]INICIO!$AR$34:$AR$49</definedName>
    <definedName name="lista_deleg" localSheetId="24">[1]INICIO!$AR$34:$AR$49</definedName>
    <definedName name="lista_deleg" localSheetId="25">[1]INICIO!$AR$34:$AR$49</definedName>
    <definedName name="lista_deleg" localSheetId="26">[1]INICIO!$AR$34:$AR$49</definedName>
    <definedName name="lista_deleg" localSheetId="27">[1]INICIO!$AR$34:$AR$49</definedName>
    <definedName name="lista_deleg" localSheetId="28">[1]INICIO!$AR$34:$AR$49</definedName>
    <definedName name="lista_deleg" localSheetId="16">[2]INICIO!$AR$34:$AR$49</definedName>
    <definedName name="lista_deleg" localSheetId="17">[2]INICIO!$AR$34:$AR$49</definedName>
    <definedName name="lista_deleg" localSheetId="18">[2]INICIO!$AR$34:$AR$49</definedName>
    <definedName name="lista_deleg" localSheetId="19">[2]INICIO!$AR$34:$AR$49</definedName>
    <definedName name="lista_deleg" localSheetId="20">[2]INICIO!$AR$34:$AR$49</definedName>
    <definedName name="lista_deleg" localSheetId="21">[2]INICIO!$AR$34:$AR$49</definedName>
    <definedName name="lista_deleg" localSheetId="22">[2]INICIO!$AR$34:$AR$49</definedName>
    <definedName name="lista_deleg" localSheetId="23">[2]INICIO!$AR$34:$AR$49</definedName>
    <definedName name="lista_deleg" localSheetId="2">[2]INICIO!$AR$34:$AR$49</definedName>
    <definedName name="lista_deleg" localSheetId="3">[2]INICIO!$AR$34:$AR$49</definedName>
    <definedName name="lista_deleg" localSheetId="4">[2]INICIO!$AR$34:$AR$49</definedName>
    <definedName name="lista_deleg" localSheetId="30">[3]INICIO!$AR$34:$AR$49</definedName>
    <definedName name="lista_deleg" localSheetId="29">[3]INICIO!$AR$34:$AR$49</definedName>
    <definedName name="lista_deleg">[2]INICIO!$AR$34:$AR$49</definedName>
    <definedName name="lista_eppa" localSheetId="5">[2]INICIO!$AR$55:$AS$149</definedName>
    <definedName name="lista_eppa" localSheetId="6">[2]INICIO!$AR$55:$AS$149</definedName>
    <definedName name="lista_eppa" localSheetId="8">[2]INICIO!$AR$55:$AS$149</definedName>
    <definedName name="lista_eppa" localSheetId="9">[2]INICIO!$AR$55:$AS$149</definedName>
    <definedName name="lista_eppa" localSheetId="10">[2]INICIO!$AR$55:$AS$149</definedName>
    <definedName name="lista_eppa" localSheetId="12">[2]INICIO!$AR$55:$AS$149</definedName>
    <definedName name="lista_eppa" localSheetId="11">[2]INICIO!$AR$55:$AS$149</definedName>
    <definedName name="lista_eppa" localSheetId="13">[2]INICIO!$AR$55:$AS$149</definedName>
    <definedName name="lista_eppa" localSheetId="14">[2]INICIO!$AR$55:$AS$149</definedName>
    <definedName name="lista_eppa" localSheetId="15">[2]INICIO!$AR$55:$AS$149</definedName>
    <definedName name="lista_eppa" localSheetId="7">[2]INICIO!$AR$55:$AS$149</definedName>
    <definedName name="lista_eppa" localSheetId="24">[1]INICIO!$AR$55:$AS$149</definedName>
    <definedName name="lista_eppa" localSheetId="25">[1]INICIO!$AR$55:$AS$149</definedName>
    <definedName name="lista_eppa" localSheetId="26">[1]INICIO!$AR$55:$AS$149</definedName>
    <definedName name="lista_eppa" localSheetId="27">[1]INICIO!$AR$55:$AS$149</definedName>
    <definedName name="lista_eppa" localSheetId="28">[1]INICIO!$AR$55:$AS$149</definedName>
    <definedName name="lista_eppa" localSheetId="16">[2]INICIO!$AR$55:$AS$149</definedName>
    <definedName name="lista_eppa" localSheetId="17">[2]INICIO!$AR$55:$AS$149</definedName>
    <definedName name="lista_eppa" localSheetId="18">[2]INICIO!$AR$55:$AS$149</definedName>
    <definedName name="lista_eppa" localSheetId="19">[2]INICIO!$AR$55:$AS$149</definedName>
    <definedName name="lista_eppa" localSheetId="20">[2]INICIO!$AR$55:$AS$149</definedName>
    <definedName name="lista_eppa" localSheetId="21">[2]INICIO!$AR$55:$AS$149</definedName>
    <definedName name="lista_eppa" localSheetId="22">[2]INICIO!$AR$55:$AS$149</definedName>
    <definedName name="lista_eppa" localSheetId="23">[2]INICIO!$AR$55:$AS$149</definedName>
    <definedName name="lista_eppa" localSheetId="2">[2]INICIO!$AR$55:$AS$149</definedName>
    <definedName name="lista_eppa" localSheetId="3">[2]INICIO!$AR$55:$AS$149</definedName>
    <definedName name="lista_eppa" localSheetId="4">[2]INICIO!$AR$55:$AS$149</definedName>
    <definedName name="lista_eppa" localSheetId="30">[3]INICIO!$AR$55:$AS$149</definedName>
    <definedName name="lista_eppa" localSheetId="29">[3]INICIO!$AR$55:$AS$149</definedName>
    <definedName name="lista_eppa">[2]INICIO!$AR$55:$AS$149</definedName>
    <definedName name="LISTA_UR" localSheetId="5">[2]INICIO!$Y$4:$Z$93</definedName>
    <definedName name="LISTA_UR" localSheetId="6">[2]INICIO!$Y$4:$Z$93</definedName>
    <definedName name="LISTA_UR" localSheetId="8">[2]INICIO!$Y$4:$Z$93</definedName>
    <definedName name="LISTA_UR" localSheetId="9">[2]INICIO!$Y$4:$Z$93</definedName>
    <definedName name="LISTA_UR" localSheetId="10">[2]INICIO!$Y$4:$Z$93</definedName>
    <definedName name="LISTA_UR" localSheetId="12">[2]INICIO!$Y$4:$Z$93</definedName>
    <definedName name="LISTA_UR" localSheetId="11">[2]INICIO!$Y$4:$Z$93</definedName>
    <definedName name="LISTA_UR" localSheetId="13">[2]INICIO!$Y$4:$Z$93</definedName>
    <definedName name="LISTA_UR" localSheetId="14">[2]INICIO!$Y$4:$Z$93</definedName>
    <definedName name="LISTA_UR" localSheetId="15">[2]INICIO!$Y$4:$Z$93</definedName>
    <definedName name="LISTA_UR" localSheetId="7">[2]INICIO!$Y$4:$Z$93</definedName>
    <definedName name="LISTA_UR" localSheetId="24">[1]INICIO!$Y$4:$Z$93</definedName>
    <definedName name="LISTA_UR" localSheetId="25">[1]INICIO!$Y$4:$Z$93</definedName>
    <definedName name="LISTA_UR" localSheetId="26">[1]INICIO!$Y$4:$Z$93</definedName>
    <definedName name="LISTA_UR" localSheetId="27">[1]INICIO!$Y$4:$Z$93</definedName>
    <definedName name="LISTA_UR" localSheetId="28">[1]INICIO!$Y$4:$Z$93</definedName>
    <definedName name="LISTA_UR" localSheetId="16">[2]INICIO!$Y$4:$Z$93</definedName>
    <definedName name="LISTA_UR" localSheetId="17">[2]INICIO!$Y$4:$Z$93</definedName>
    <definedName name="LISTA_UR" localSheetId="18">[2]INICIO!$Y$4:$Z$93</definedName>
    <definedName name="LISTA_UR" localSheetId="19">[2]INICIO!$Y$4:$Z$93</definedName>
    <definedName name="LISTA_UR" localSheetId="20">[2]INICIO!$Y$4:$Z$93</definedName>
    <definedName name="LISTA_UR" localSheetId="21">[2]INICIO!$Y$4:$Z$93</definedName>
    <definedName name="LISTA_UR" localSheetId="22">[2]INICIO!$Y$4:$Z$93</definedName>
    <definedName name="LISTA_UR" localSheetId="23">[2]INICIO!$Y$4:$Z$93</definedName>
    <definedName name="LISTA_UR" localSheetId="2">[2]INICIO!$Y$4:$Z$93</definedName>
    <definedName name="LISTA_UR" localSheetId="3">[2]INICIO!$Y$4:$Z$93</definedName>
    <definedName name="LISTA_UR" localSheetId="4">[2]INICIO!$Y$4:$Z$93</definedName>
    <definedName name="LISTA_UR" localSheetId="30">[3]INICIO!$Y$4:$Z$93</definedName>
    <definedName name="LISTA_UR" localSheetId="29">[3]INICIO!$Y$4:$Z$93</definedName>
    <definedName name="LISTA_UR">[2]INICIO!$Y$4:$Z$93</definedName>
    <definedName name="MAPPEGS" localSheetId="5">[4]INICIO!#REF!</definedName>
    <definedName name="MAPPEGS" localSheetId="6">[4]INICIO!#REF!</definedName>
    <definedName name="MAPPEGS" localSheetId="8">[4]INICIO!#REF!</definedName>
    <definedName name="MAPPEGS" localSheetId="9">[4]INICIO!#REF!</definedName>
    <definedName name="MAPPEGS" localSheetId="10">[4]INICIO!#REF!</definedName>
    <definedName name="MAPPEGS" localSheetId="12">[4]INICIO!#REF!</definedName>
    <definedName name="MAPPEGS" localSheetId="11">[4]INICIO!#REF!</definedName>
    <definedName name="MAPPEGS" localSheetId="13">[4]INICIO!#REF!</definedName>
    <definedName name="MAPPEGS" localSheetId="14">[4]INICIO!#REF!</definedName>
    <definedName name="MAPPEGS" localSheetId="15">[4]INICIO!#REF!</definedName>
    <definedName name="MAPPEGS" localSheetId="7">[4]INICIO!#REF!</definedName>
    <definedName name="MAPPEGS" localSheetId="24">[5]INICIO!#REF!</definedName>
    <definedName name="MAPPEGS" localSheetId="25">[5]INICIO!#REF!</definedName>
    <definedName name="MAPPEGS" localSheetId="26">[5]INICIO!#REF!</definedName>
    <definedName name="MAPPEGS" localSheetId="27">[5]INICIO!#REF!</definedName>
    <definedName name="MAPPEGS" localSheetId="28">[5]INICIO!#REF!</definedName>
    <definedName name="MAPPEGS" localSheetId="16">[4]INICIO!#REF!</definedName>
    <definedName name="MAPPEGS" localSheetId="17">[4]INICIO!#REF!</definedName>
    <definedName name="MAPPEGS" localSheetId="18">[4]INICIO!#REF!</definedName>
    <definedName name="MAPPEGS" localSheetId="19">[4]INICIO!#REF!</definedName>
    <definedName name="MAPPEGS" localSheetId="20">[4]INICIO!#REF!</definedName>
    <definedName name="MAPPEGS" localSheetId="21">[4]INICIO!#REF!</definedName>
    <definedName name="MAPPEGS" localSheetId="22">[4]INICIO!#REF!</definedName>
    <definedName name="MAPPEGS" localSheetId="23">[4]INICIO!#REF!</definedName>
    <definedName name="MAPPEGS" localSheetId="31">[4]INICIO!#REF!</definedName>
    <definedName name="MAPPEGS" localSheetId="2">[4]INICIO!#REF!</definedName>
    <definedName name="MAPPEGS" localSheetId="3">[4]INICIO!#REF!</definedName>
    <definedName name="MAPPEGS" localSheetId="4">[4]INICIO!#REF!</definedName>
    <definedName name="MAPPEGS" localSheetId="35">[4]INICIO!#REF!</definedName>
    <definedName name="MAPPEGS" localSheetId="38">[4]INICIO!#REF!</definedName>
    <definedName name="MAPPEGS" localSheetId="30">[4]INICIO!#REF!</definedName>
    <definedName name="MAPPEGS">[4]INICIO!#REF!</definedName>
    <definedName name="MODIF" localSheetId="5">[2]datos!$U$2:$U$31674</definedName>
    <definedName name="MODIF" localSheetId="6">[2]datos!$U$2:$U$31674</definedName>
    <definedName name="MODIF" localSheetId="8">[2]datos!$U$2:$U$31674</definedName>
    <definedName name="MODIF" localSheetId="9">[2]datos!$U$2:$U$31674</definedName>
    <definedName name="MODIF" localSheetId="10">[2]datos!$U$2:$U$31674</definedName>
    <definedName name="MODIF" localSheetId="12">[2]datos!$U$2:$U$31674</definedName>
    <definedName name="MODIF" localSheetId="11">[2]datos!$U$2:$U$31674</definedName>
    <definedName name="MODIF" localSheetId="13">[2]datos!$U$2:$U$31674</definedName>
    <definedName name="MODIF" localSheetId="14">[2]datos!$U$2:$U$31674</definedName>
    <definedName name="MODIF" localSheetId="15">[2]datos!$U$2:$U$31674</definedName>
    <definedName name="MODIF" localSheetId="7">[2]datos!$U$2:$U$31674</definedName>
    <definedName name="MODIF" localSheetId="24">[1]datos!$U$2:$U$31674</definedName>
    <definedName name="MODIF" localSheetId="25">[1]datos!$U$2:$U$31674</definedName>
    <definedName name="MODIF" localSheetId="26">[1]datos!$U$2:$U$31674</definedName>
    <definedName name="MODIF" localSheetId="27">[1]datos!$U$2:$U$31674</definedName>
    <definedName name="MODIF" localSheetId="28">[1]datos!$U$2:$U$31674</definedName>
    <definedName name="MODIF" localSheetId="16">[2]datos!$U$2:$U$31674</definedName>
    <definedName name="MODIF" localSheetId="17">[2]datos!$U$2:$U$31674</definedName>
    <definedName name="MODIF" localSheetId="18">[2]datos!$U$2:$U$31674</definedName>
    <definedName name="MODIF" localSheetId="19">[2]datos!$U$2:$U$31674</definedName>
    <definedName name="MODIF" localSheetId="20">[2]datos!$U$2:$U$31674</definedName>
    <definedName name="MODIF" localSheetId="21">[2]datos!$U$2:$U$31674</definedName>
    <definedName name="MODIF" localSheetId="22">[2]datos!$U$2:$U$31674</definedName>
    <definedName name="MODIF" localSheetId="23">[2]datos!$U$2:$U$31674</definedName>
    <definedName name="MODIF" localSheetId="2">[2]datos!$U$2:$U$31674</definedName>
    <definedName name="MODIF" localSheetId="3">[2]datos!$U$2:$U$31674</definedName>
    <definedName name="MODIF" localSheetId="4">[2]datos!$U$2:$U$31674</definedName>
    <definedName name="MODIF" localSheetId="30">[3]datos!$U$2:$U$31674</definedName>
    <definedName name="MODIF" localSheetId="29">[3]datos!$U$2:$U$31674</definedName>
    <definedName name="MODIF">[2]datos!$U$2:$U$31674</definedName>
    <definedName name="MSG_ERROR1" localSheetId="5">[4]INICIO!$AA$11</definedName>
    <definedName name="MSG_ERROR1" localSheetId="6">[4]INICIO!$AA$11</definedName>
    <definedName name="MSG_ERROR1" localSheetId="8">[4]INICIO!$AA$11</definedName>
    <definedName name="MSG_ERROR1" localSheetId="9">[4]INICIO!$AA$11</definedName>
    <definedName name="MSG_ERROR1" localSheetId="10">[4]INICIO!$AA$11</definedName>
    <definedName name="MSG_ERROR1" localSheetId="12">[4]INICIO!$AA$11</definedName>
    <definedName name="MSG_ERROR1" localSheetId="11">[4]INICIO!$AA$11</definedName>
    <definedName name="MSG_ERROR1" localSheetId="13">[4]INICIO!$AA$11</definedName>
    <definedName name="MSG_ERROR1" localSheetId="14">[4]INICIO!$AA$11</definedName>
    <definedName name="MSG_ERROR1" localSheetId="15">[4]INICIO!$AA$11</definedName>
    <definedName name="MSG_ERROR1" localSheetId="7">[4]INICIO!$AA$11</definedName>
    <definedName name="MSG_ERROR1" localSheetId="24">[5]INICIO!$AA$11</definedName>
    <definedName name="MSG_ERROR1" localSheetId="25">[5]INICIO!$AA$11</definedName>
    <definedName name="MSG_ERROR1" localSheetId="26">[5]INICIO!$AA$11</definedName>
    <definedName name="MSG_ERROR1" localSheetId="27">[5]INICIO!$AA$11</definedName>
    <definedName name="MSG_ERROR1" localSheetId="28">[5]INICIO!$AA$11</definedName>
    <definedName name="MSG_ERROR1" localSheetId="16">[4]INICIO!$AA$11</definedName>
    <definedName name="MSG_ERROR1" localSheetId="17">[4]INICIO!$AA$11</definedName>
    <definedName name="MSG_ERROR1" localSheetId="18">[4]INICIO!$AA$11</definedName>
    <definedName name="MSG_ERROR1" localSheetId="19">[4]INICIO!$AA$11</definedName>
    <definedName name="MSG_ERROR1" localSheetId="20">[4]INICIO!$AA$11</definedName>
    <definedName name="MSG_ERROR1" localSheetId="21">[4]INICIO!$AA$11</definedName>
    <definedName name="MSG_ERROR1" localSheetId="22">[4]INICIO!$AA$11</definedName>
    <definedName name="MSG_ERROR1" localSheetId="23">[4]INICIO!$AA$11</definedName>
    <definedName name="MSG_ERROR1" localSheetId="36">[2]INICIO!$AA$11</definedName>
    <definedName name="MSG_ERROR1" localSheetId="2">[4]INICIO!$AA$11</definedName>
    <definedName name="MSG_ERROR1" localSheetId="3">[4]INICIO!$AA$11</definedName>
    <definedName name="MSG_ERROR1" localSheetId="4">[4]INICIO!$AA$11</definedName>
    <definedName name="MSG_ERROR1" localSheetId="30">[6]INICIO!$AA$11</definedName>
    <definedName name="MSG_ERROR1" localSheetId="29">[6]INICIO!$AA$11</definedName>
    <definedName name="MSG_ERROR1">[4]INICIO!$AA$11</definedName>
    <definedName name="MSG_ERROR2" localSheetId="5">[2]INICIO!$AA$12</definedName>
    <definedName name="MSG_ERROR2" localSheetId="6">[2]INICIO!$AA$12</definedName>
    <definedName name="MSG_ERROR2" localSheetId="8">[2]INICIO!$AA$12</definedName>
    <definedName name="MSG_ERROR2" localSheetId="9">[2]INICIO!$AA$12</definedName>
    <definedName name="MSG_ERROR2" localSheetId="10">[2]INICIO!$AA$12</definedName>
    <definedName name="MSG_ERROR2" localSheetId="12">[2]INICIO!$AA$12</definedName>
    <definedName name="MSG_ERROR2" localSheetId="11">[2]INICIO!$AA$12</definedName>
    <definedName name="MSG_ERROR2" localSheetId="13">[2]INICIO!$AA$12</definedName>
    <definedName name="MSG_ERROR2" localSheetId="14">[2]INICIO!$AA$12</definedName>
    <definedName name="MSG_ERROR2" localSheetId="15">[2]INICIO!$AA$12</definedName>
    <definedName name="MSG_ERROR2" localSheetId="7">[2]INICIO!$AA$12</definedName>
    <definedName name="MSG_ERROR2" localSheetId="24">[1]INICIO!$AA$12</definedName>
    <definedName name="MSG_ERROR2" localSheetId="25">[1]INICIO!$AA$12</definedName>
    <definedName name="MSG_ERROR2" localSheetId="26">[1]INICIO!$AA$12</definedName>
    <definedName name="MSG_ERROR2" localSheetId="27">[1]INICIO!$AA$12</definedName>
    <definedName name="MSG_ERROR2" localSheetId="28">[1]INICIO!$AA$12</definedName>
    <definedName name="MSG_ERROR2" localSheetId="16">[2]INICIO!$AA$12</definedName>
    <definedName name="MSG_ERROR2" localSheetId="17">[2]INICIO!$AA$12</definedName>
    <definedName name="MSG_ERROR2" localSheetId="18">[2]INICIO!$AA$12</definedName>
    <definedName name="MSG_ERROR2" localSheetId="19">[2]INICIO!$AA$12</definedName>
    <definedName name="MSG_ERROR2" localSheetId="20">[2]INICIO!$AA$12</definedName>
    <definedName name="MSG_ERROR2" localSheetId="21">[2]INICIO!$AA$12</definedName>
    <definedName name="MSG_ERROR2" localSheetId="22">[2]INICIO!$AA$12</definedName>
    <definedName name="MSG_ERROR2" localSheetId="23">[2]INICIO!$AA$12</definedName>
    <definedName name="MSG_ERROR2" localSheetId="2">[2]INICIO!$AA$12</definedName>
    <definedName name="MSG_ERROR2" localSheetId="3">[2]INICIO!$AA$12</definedName>
    <definedName name="MSG_ERROR2" localSheetId="4">[2]INICIO!$AA$12</definedName>
    <definedName name="MSG_ERROR2" localSheetId="30">[3]INICIO!$AA$12</definedName>
    <definedName name="MSG_ERROR2" localSheetId="29">[3]INICIO!$AA$12</definedName>
    <definedName name="MSG_ERROR2">[2]INICIO!$AA$12</definedName>
    <definedName name="NIOI" localSheetId="9">#REF!</definedName>
    <definedName name="NIOI" localSheetId="27">#REF!</definedName>
    <definedName name="NIOI" localSheetId="16">#REF!</definedName>
    <definedName name="NIOI" localSheetId="18">#REF!</definedName>
    <definedName name="NIOI">#REF!</definedName>
    <definedName name="OPCION2" localSheetId="33">[4]INICIO!#REF!</definedName>
    <definedName name="OPCION2" localSheetId="5">[4]INICIO!#REF!</definedName>
    <definedName name="OPCION2" localSheetId="6">[4]INICIO!#REF!</definedName>
    <definedName name="OPCION2" localSheetId="8">[4]INICIO!#REF!</definedName>
    <definedName name="OPCION2" localSheetId="9">[4]INICIO!#REF!</definedName>
    <definedName name="OPCION2" localSheetId="10">[4]INICIO!#REF!</definedName>
    <definedName name="OPCION2" localSheetId="12">[4]INICIO!#REF!</definedName>
    <definedName name="OPCION2" localSheetId="11">[4]INICIO!#REF!</definedName>
    <definedName name="OPCION2" localSheetId="13">[4]INICIO!#REF!</definedName>
    <definedName name="OPCION2" localSheetId="14">[4]INICIO!#REF!</definedName>
    <definedName name="OPCION2" localSheetId="15">[4]INICIO!#REF!</definedName>
    <definedName name="OPCION2" localSheetId="7">[4]INICIO!#REF!</definedName>
    <definedName name="OPCION2" localSheetId="24">[5]INICIO!#REF!</definedName>
    <definedName name="OPCION2" localSheetId="25">[5]INICIO!#REF!</definedName>
    <definedName name="OPCION2" localSheetId="26">[5]INICIO!#REF!</definedName>
    <definedName name="OPCION2" localSheetId="27">[5]INICIO!#REF!</definedName>
    <definedName name="OPCION2" localSheetId="28">[5]INICIO!#REF!</definedName>
    <definedName name="OPCION2" localSheetId="16">[4]INICIO!#REF!</definedName>
    <definedName name="OPCION2" localSheetId="17">[4]INICIO!#REF!</definedName>
    <definedName name="OPCION2" localSheetId="18">[4]INICIO!#REF!</definedName>
    <definedName name="OPCION2" localSheetId="19">[4]INICIO!#REF!</definedName>
    <definedName name="OPCION2" localSheetId="20">[4]INICIO!#REF!</definedName>
    <definedName name="OPCION2" localSheetId="21">[4]INICIO!#REF!</definedName>
    <definedName name="OPCION2" localSheetId="22">[4]INICIO!#REF!</definedName>
    <definedName name="OPCION2" localSheetId="23">[4]INICIO!#REF!</definedName>
    <definedName name="OPCION2" localSheetId="36">[2]INICIO!#REF!</definedName>
    <definedName name="OPCION2" localSheetId="31">[4]INICIO!#REF!</definedName>
    <definedName name="OPCION2" localSheetId="2">[4]INICIO!#REF!</definedName>
    <definedName name="OPCION2" localSheetId="3">[4]INICIO!#REF!</definedName>
    <definedName name="OPCION2" localSheetId="4">[4]INICIO!#REF!</definedName>
    <definedName name="OPCION2" localSheetId="35">[4]INICIO!#REF!</definedName>
    <definedName name="OPCION2" localSheetId="38">[4]INICIO!#REF!</definedName>
    <definedName name="OPCION2" localSheetId="30">[6]INICIO!#REF!</definedName>
    <definedName name="OPCION2" localSheetId="29">[6]INICIO!#REF!</definedName>
    <definedName name="OPCION2" localSheetId="37">[4]INICIO!#REF!</definedName>
    <definedName name="OPCION2">[4]INICIO!#REF!</definedName>
    <definedName name="ORIG" localSheetId="5">[2]datos!$T$2:$T$31674</definedName>
    <definedName name="ORIG" localSheetId="6">[2]datos!$T$2:$T$31674</definedName>
    <definedName name="ORIG" localSheetId="8">[2]datos!$T$2:$T$31674</definedName>
    <definedName name="ORIG" localSheetId="9">[2]datos!$T$2:$T$31674</definedName>
    <definedName name="ORIG" localSheetId="10">[2]datos!$T$2:$T$31674</definedName>
    <definedName name="ORIG" localSheetId="12">[2]datos!$T$2:$T$31674</definedName>
    <definedName name="ORIG" localSheetId="11">[2]datos!$T$2:$T$31674</definedName>
    <definedName name="ORIG" localSheetId="13">[2]datos!$T$2:$T$31674</definedName>
    <definedName name="ORIG" localSheetId="14">[2]datos!$T$2:$T$31674</definedName>
    <definedName name="ORIG" localSheetId="15">[2]datos!$T$2:$T$31674</definedName>
    <definedName name="ORIG" localSheetId="7">[2]datos!$T$2:$T$31674</definedName>
    <definedName name="ORIG" localSheetId="24">[1]datos!$T$2:$T$31674</definedName>
    <definedName name="ORIG" localSheetId="25">[1]datos!$T$2:$T$31674</definedName>
    <definedName name="ORIG" localSheetId="26">[1]datos!$T$2:$T$31674</definedName>
    <definedName name="ORIG" localSheetId="27">[1]datos!$T$2:$T$31674</definedName>
    <definedName name="ORIG" localSheetId="28">[1]datos!$T$2:$T$31674</definedName>
    <definedName name="ORIG" localSheetId="16">[2]datos!$T$2:$T$31674</definedName>
    <definedName name="ORIG" localSheetId="17">[2]datos!$T$2:$T$31674</definedName>
    <definedName name="ORIG" localSheetId="18">[2]datos!$T$2:$T$31674</definedName>
    <definedName name="ORIG" localSheetId="19">[2]datos!$T$2:$T$31674</definedName>
    <definedName name="ORIG" localSheetId="20">[2]datos!$T$2:$T$31674</definedName>
    <definedName name="ORIG" localSheetId="21">[2]datos!$T$2:$T$31674</definedName>
    <definedName name="ORIG" localSheetId="22">[2]datos!$T$2:$T$31674</definedName>
    <definedName name="ORIG" localSheetId="23">[2]datos!$T$2:$T$31674</definedName>
    <definedName name="ORIG" localSheetId="2">[2]datos!$T$2:$T$31674</definedName>
    <definedName name="ORIG" localSheetId="3">[2]datos!$T$2:$T$31674</definedName>
    <definedName name="ORIG" localSheetId="4">[2]datos!$T$2:$T$31674</definedName>
    <definedName name="ORIG" localSheetId="30">[3]datos!$T$2:$T$31674</definedName>
    <definedName name="ORIG" localSheetId="29">[3]datos!$T$2:$T$31674</definedName>
    <definedName name="ORIG">[2]datos!$T$2:$T$31674</definedName>
    <definedName name="P" localSheetId="5">[2]INICIO!$AO$5:$AP$32</definedName>
    <definedName name="P" localSheetId="6">[2]INICIO!$AO$5:$AP$32</definedName>
    <definedName name="P" localSheetId="8">[2]INICIO!$AO$5:$AP$32</definedName>
    <definedName name="P" localSheetId="9">[2]INICIO!$AO$5:$AP$32</definedName>
    <definedName name="P" localSheetId="10">[2]INICIO!$AO$5:$AP$32</definedName>
    <definedName name="P" localSheetId="12">[2]INICIO!$AO$5:$AP$32</definedName>
    <definedName name="P" localSheetId="11">[2]INICIO!$AO$5:$AP$32</definedName>
    <definedName name="P" localSheetId="13">[2]INICIO!$AO$5:$AP$32</definedName>
    <definedName name="P" localSheetId="14">[2]INICIO!$AO$5:$AP$32</definedName>
    <definedName name="P" localSheetId="15">[2]INICIO!$AO$5:$AP$32</definedName>
    <definedName name="P" localSheetId="7">[2]INICIO!$AO$5:$AP$32</definedName>
    <definedName name="P" localSheetId="24">[1]INICIO!$AO$5:$AP$32</definedName>
    <definedName name="P" localSheetId="25">[1]INICIO!$AO$5:$AP$32</definedName>
    <definedName name="P" localSheetId="26">[1]INICIO!$AO$5:$AP$32</definedName>
    <definedName name="P" localSheetId="27">[1]INICIO!$AO$5:$AP$32</definedName>
    <definedName name="P" localSheetId="28">[1]INICIO!$AO$5:$AP$32</definedName>
    <definedName name="P" localSheetId="16">[2]INICIO!$AO$5:$AP$32</definedName>
    <definedName name="P" localSheetId="17">[2]INICIO!$AO$5:$AP$32</definedName>
    <definedName name="P" localSheetId="18">[2]INICIO!$AO$5:$AP$32</definedName>
    <definedName name="P" localSheetId="19">[2]INICIO!$AO$5:$AP$32</definedName>
    <definedName name="P" localSheetId="20">[2]INICIO!$AO$5:$AP$32</definedName>
    <definedName name="P" localSheetId="21">[2]INICIO!$AO$5:$AP$32</definedName>
    <definedName name="P" localSheetId="22">[2]INICIO!$AO$5:$AP$32</definedName>
    <definedName name="P" localSheetId="23">[2]INICIO!$AO$5:$AP$32</definedName>
    <definedName name="P" localSheetId="2">[2]INICIO!$AO$5:$AP$32</definedName>
    <definedName name="P" localSheetId="3">[2]INICIO!$AO$5:$AP$32</definedName>
    <definedName name="P" localSheetId="4">[2]INICIO!$AO$5:$AP$32</definedName>
    <definedName name="P" localSheetId="30">[3]INICIO!$AO$5:$AP$32</definedName>
    <definedName name="P" localSheetId="29">[3]INICIO!$AO$5:$AP$32</definedName>
    <definedName name="P">[2]INICIO!$AO$5:$AP$32</definedName>
    <definedName name="P_K" localSheetId="5">[2]INICIO!$AO$5:$AO$32</definedName>
    <definedName name="P_K" localSheetId="6">[2]INICIO!$AO$5:$AO$32</definedName>
    <definedName name="P_K" localSheetId="8">[2]INICIO!$AO$5:$AO$32</definedName>
    <definedName name="P_K" localSheetId="9">[2]INICIO!$AO$5:$AO$32</definedName>
    <definedName name="P_K" localSheetId="10">[2]INICIO!$AO$5:$AO$32</definedName>
    <definedName name="P_K" localSheetId="12">[2]INICIO!$AO$5:$AO$32</definedName>
    <definedName name="P_K" localSheetId="11">[2]INICIO!$AO$5:$AO$32</definedName>
    <definedName name="P_K" localSheetId="13">[2]INICIO!$AO$5:$AO$32</definedName>
    <definedName name="P_K" localSheetId="14">[2]INICIO!$AO$5:$AO$32</definedName>
    <definedName name="P_K" localSheetId="15">[2]INICIO!$AO$5:$AO$32</definedName>
    <definedName name="P_K" localSheetId="7">[2]INICIO!$AO$5:$AO$32</definedName>
    <definedName name="P_K" localSheetId="24">[1]INICIO!$AO$5:$AO$32</definedName>
    <definedName name="P_K" localSheetId="25">[1]INICIO!$AO$5:$AO$32</definedName>
    <definedName name="P_K" localSheetId="26">[1]INICIO!$AO$5:$AO$32</definedName>
    <definedName name="P_K" localSheetId="27">[1]INICIO!$AO$5:$AO$32</definedName>
    <definedName name="P_K" localSheetId="28">[1]INICIO!$AO$5:$AO$32</definedName>
    <definedName name="P_K" localSheetId="16">[2]INICIO!$AO$5:$AO$32</definedName>
    <definedName name="P_K" localSheetId="17">[2]INICIO!$AO$5:$AO$32</definedName>
    <definedName name="P_K" localSheetId="18">[2]INICIO!$AO$5:$AO$32</definedName>
    <definedName name="P_K" localSheetId="19">[2]INICIO!$AO$5:$AO$32</definedName>
    <definedName name="P_K" localSheetId="20">[2]INICIO!$AO$5:$AO$32</definedName>
    <definedName name="P_K" localSheetId="21">[2]INICIO!$AO$5:$AO$32</definedName>
    <definedName name="P_K" localSheetId="22">[2]INICIO!$AO$5:$AO$32</definedName>
    <definedName name="P_K" localSheetId="23">[2]INICIO!$AO$5:$AO$32</definedName>
    <definedName name="P_K" localSheetId="2">[2]INICIO!$AO$5:$AO$32</definedName>
    <definedName name="P_K" localSheetId="3">[2]INICIO!$AO$5:$AO$32</definedName>
    <definedName name="P_K" localSheetId="4">[2]INICIO!$AO$5:$AO$32</definedName>
    <definedName name="P_K" localSheetId="30">[3]INICIO!$AO$5:$AO$32</definedName>
    <definedName name="P_K" localSheetId="29">[3]INICIO!$AO$5:$AO$32</definedName>
    <definedName name="P_K">[2]INICIO!$AO$5:$AO$32</definedName>
    <definedName name="PE" localSheetId="5">[2]INICIO!$AR$5:$AS$16</definedName>
    <definedName name="PE" localSheetId="6">[2]INICIO!$AR$5:$AS$16</definedName>
    <definedName name="PE" localSheetId="8">[2]INICIO!$AR$5:$AS$16</definedName>
    <definedName name="PE" localSheetId="9">[2]INICIO!$AR$5:$AS$16</definedName>
    <definedName name="PE" localSheetId="10">[2]INICIO!$AR$5:$AS$16</definedName>
    <definedName name="PE" localSheetId="12">[2]INICIO!$AR$5:$AS$16</definedName>
    <definedName name="PE" localSheetId="11">[2]INICIO!$AR$5:$AS$16</definedName>
    <definedName name="PE" localSheetId="13">[2]INICIO!$AR$5:$AS$16</definedName>
    <definedName name="PE" localSheetId="14">[2]INICIO!$AR$5:$AS$16</definedName>
    <definedName name="PE" localSheetId="15">[2]INICIO!$AR$5:$AS$16</definedName>
    <definedName name="PE" localSheetId="7">[2]INICIO!$AR$5:$AS$16</definedName>
    <definedName name="PE" localSheetId="24">[1]INICIO!$AR$5:$AS$16</definedName>
    <definedName name="PE" localSheetId="25">[1]INICIO!$AR$5:$AS$16</definedName>
    <definedName name="PE" localSheetId="26">[1]INICIO!$AR$5:$AS$16</definedName>
    <definedName name="PE" localSheetId="27">[1]INICIO!$AR$5:$AS$16</definedName>
    <definedName name="PE" localSheetId="28">[1]INICIO!$AR$5:$AS$16</definedName>
    <definedName name="PE" localSheetId="16">[2]INICIO!$AR$5:$AS$16</definedName>
    <definedName name="PE" localSheetId="17">[2]INICIO!$AR$5:$AS$16</definedName>
    <definedName name="PE" localSheetId="18">[2]INICIO!$AR$5:$AS$16</definedName>
    <definedName name="PE" localSheetId="19">[2]INICIO!$AR$5:$AS$16</definedName>
    <definedName name="PE" localSheetId="20">[2]INICIO!$AR$5:$AS$16</definedName>
    <definedName name="PE" localSheetId="21">[2]INICIO!$AR$5:$AS$16</definedName>
    <definedName name="PE" localSheetId="22">[2]INICIO!$AR$5:$AS$16</definedName>
    <definedName name="PE" localSheetId="23">[2]INICIO!$AR$5:$AS$16</definedName>
    <definedName name="PE" localSheetId="2">[2]INICIO!$AR$5:$AS$16</definedName>
    <definedName name="PE" localSheetId="3">[2]INICIO!$AR$5:$AS$16</definedName>
    <definedName name="PE" localSheetId="4">[2]INICIO!$AR$5:$AS$16</definedName>
    <definedName name="PE" localSheetId="30">[3]INICIO!$AR$5:$AS$16</definedName>
    <definedName name="PE" localSheetId="29">[3]INICIO!$AR$5:$AS$16</definedName>
    <definedName name="PE">[2]INICIO!$AR$5:$AS$16</definedName>
    <definedName name="PE_K" localSheetId="5">[2]INICIO!$AR$5:$AR$16</definedName>
    <definedName name="PE_K" localSheetId="6">[2]INICIO!$AR$5:$AR$16</definedName>
    <definedName name="PE_K" localSheetId="8">[2]INICIO!$AR$5:$AR$16</definedName>
    <definedName name="PE_K" localSheetId="9">[2]INICIO!$AR$5:$AR$16</definedName>
    <definedName name="PE_K" localSheetId="10">[2]INICIO!$AR$5:$AR$16</definedName>
    <definedName name="PE_K" localSheetId="12">[2]INICIO!$AR$5:$AR$16</definedName>
    <definedName name="PE_K" localSheetId="11">[2]INICIO!$AR$5:$AR$16</definedName>
    <definedName name="PE_K" localSheetId="13">[2]INICIO!$AR$5:$AR$16</definedName>
    <definedName name="PE_K" localSheetId="14">[2]INICIO!$AR$5:$AR$16</definedName>
    <definedName name="PE_K" localSheetId="15">[2]INICIO!$AR$5:$AR$16</definedName>
    <definedName name="PE_K" localSheetId="7">[2]INICIO!$AR$5:$AR$16</definedName>
    <definedName name="PE_K" localSheetId="24">[1]INICIO!$AR$5:$AR$16</definedName>
    <definedName name="PE_K" localSheetId="25">[1]INICIO!$AR$5:$AR$16</definedName>
    <definedName name="PE_K" localSheetId="26">[1]INICIO!$AR$5:$AR$16</definedName>
    <definedName name="PE_K" localSheetId="27">[1]INICIO!$AR$5:$AR$16</definedName>
    <definedName name="PE_K" localSheetId="28">[1]INICIO!$AR$5:$AR$16</definedName>
    <definedName name="PE_K" localSheetId="16">[2]INICIO!$AR$5:$AR$16</definedName>
    <definedName name="PE_K" localSheetId="17">[2]INICIO!$AR$5:$AR$16</definedName>
    <definedName name="PE_K" localSheetId="18">[2]INICIO!$AR$5:$AR$16</definedName>
    <definedName name="PE_K" localSheetId="19">[2]INICIO!$AR$5:$AR$16</definedName>
    <definedName name="PE_K" localSheetId="20">[2]INICIO!$AR$5:$AR$16</definedName>
    <definedName name="PE_K" localSheetId="21">[2]INICIO!$AR$5:$AR$16</definedName>
    <definedName name="PE_K" localSheetId="22">[2]INICIO!$AR$5:$AR$16</definedName>
    <definedName name="PE_K" localSheetId="23">[2]INICIO!$AR$5:$AR$16</definedName>
    <definedName name="PE_K" localSheetId="2">[2]INICIO!$AR$5:$AR$16</definedName>
    <definedName name="PE_K" localSheetId="3">[2]INICIO!$AR$5:$AR$16</definedName>
    <definedName name="PE_K" localSheetId="4">[2]INICIO!$AR$5:$AR$16</definedName>
    <definedName name="PE_K" localSheetId="30">[3]INICIO!$AR$5:$AR$16</definedName>
    <definedName name="PE_K" localSheetId="29">[3]INICIO!$AR$5:$AR$16</definedName>
    <definedName name="PE_K">[2]INICIO!$AR$5:$AR$16</definedName>
    <definedName name="PEDO" localSheetId="8">[5]INICIO!#REF!</definedName>
    <definedName name="PEDO" localSheetId="9">[5]INICIO!#REF!</definedName>
    <definedName name="PEDO" localSheetId="10">[5]INICIO!#REF!</definedName>
    <definedName name="PEDO" localSheetId="12">[5]INICIO!#REF!</definedName>
    <definedName name="PEDO" localSheetId="11">[5]INICIO!#REF!</definedName>
    <definedName name="PEDO" localSheetId="13">[5]INICIO!#REF!</definedName>
    <definedName name="PEDO" localSheetId="14">[5]INICIO!#REF!</definedName>
    <definedName name="PEDO" localSheetId="15">[5]INICIO!#REF!</definedName>
    <definedName name="PEDO" localSheetId="24">[5]INICIO!#REF!</definedName>
    <definedName name="PEDO" localSheetId="25">[5]INICIO!#REF!</definedName>
    <definedName name="PEDO" localSheetId="26">[5]INICIO!#REF!</definedName>
    <definedName name="PEDO" localSheetId="27">[5]INICIO!#REF!</definedName>
    <definedName name="PEDO" localSheetId="28">[5]INICIO!#REF!</definedName>
    <definedName name="PEDO" localSheetId="16">[5]INICIO!#REF!</definedName>
    <definedName name="PEDO" localSheetId="18">[5]INICIO!#REF!</definedName>
    <definedName name="PEDO" localSheetId="19">[5]INICIO!#REF!</definedName>
    <definedName name="PEDO" localSheetId="20">[5]INICIO!#REF!</definedName>
    <definedName name="PEDO" localSheetId="21">[5]INICIO!#REF!</definedName>
    <definedName name="PEDO" localSheetId="22">[5]INICIO!#REF!</definedName>
    <definedName name="PEDO" localSheetId="23">[5]INICIO!#REF!</definedName>
    <definedName name="PEDO" localSheetId="38">[5]INICIO!#REF!</definedName>
    <definedName name="PEDO" localSheetId="30">[5]INICIO!#REF!</definedName>
    <definedName name="PEDO">[5]INICIO!#REF!</definedName>
    <definedName name="PERIODO" localSheetId="5">#REF!</definedName>
    <definedName name="PERIODO" localSheetId="6">#REF!</definedName>
    <definedName name="PERIODO" localSheetId="8">#REF!</definedName>
    <definedName name="PERIODO" localSheetId="9">#REF!</definedName>
    <definedName name="PERIODO" localSheetId="10">#REF!</definedName>
    <definedName name="PERIODO" localSheetId="12">#REF!</definedName>
    <definedName name="PERIODO" localSheetId="11">#REF!</definedName>
    <definedName name="PERIODO" localSheetId="13">#REF!</definedName>
    <definedName name="PERIODO" localSheetId="14">#REF!</definedName>
    <definedName name="PERIODO" localSheetId="15">#REF!</definedName>
    <definedName name="PERIODO" localSheetId="7">#REF!</definedName>
    <definedName name="PERIODO" localSheetId="24">#REF!</definedName>
    <definedName name="PERIODO" localSheetId="25">#REF!</definedName>
    <definedName name="PERIODO" localSheetId="26">#REF!</definedName>
    <definedName name="PERIODO" localSheetId="27">#REF!</definedName>
    <definedName name="PERIODO" localSheetId="28">#REF!</definedName>
    <definedName name="PERIODO" localSheetId="16">#REF!</definedName>
    <definedName name="PERIODO" localSheetId="17">#REF!</definedName>
    <definedName name="PERIODO" localSheetId="18">#REF!</definedName>
    <definedName name="PERIODO" localSheetId="19">#REF!</definedName>
    <definedName name="PERIODO" localSheetId="20">#REF!</definedName>
    <definedName name="PERIODO" localSheetId="21">#REF!</definedName>
    <definedName name="PERIODO" localSheetId="22">#REF!</definedName>
    <definedName name="PERIODO" localSheetId="23">#REF!</definedName>
    <definedName name="PERIODO" localSheetId="2">#REF!</definedName>
    <definedName name="PERIODO" localSheetId="3">#REF!</definedName>
    <definedName name="PERIODO" localSheetId="4">#REF!</definedName>
    <definedName name="PERIODO" localSheetId="38">#REF!</definedName>
    <definedName name="PERIODO" localSheetId="30">#REF!</definedName>
    <definedName name="PERIODO">#REF!</definedName>
    <definedName name="PROG" localSheetId="5">#REF!</definedName>
    <definedName name="PROG" localSheetId="6">#REF!</definedName>
    <definedName name="PROG" localSheetId="8">#REF!</definedName>
    <definedName name="PROG" localSheetId="9">#REF!</definedName>
    <definedName name="PROG" localSheetId="10">#REF!</definedName>
    <definedName name="PROG" localSheetId="12">#REF!</definedName>
    <definedName name="PROG" localSheetId="11">#REF!</definedName>
    <definedName name="PROG" localSheetId="13">#REF!</definedName>
    <definedName name="PROG" localSheetId="14">#REF!</definedName>
    <definedName name="PROG" localSheetId="15">#REF!</definedName>
    <definedName name="PROG" localSheetId="7">#REF!</definedName>
    <definedName name="PROG" localSheetId="24">#REF!</definedName>
    <definedName name="PROG" localSheetId="25">#REF!</definedName>
    <definedName name="PROG" localSheetId="26">#REF!</definedName>
    <definedName name="PROG" localSheetId="27">#REF!</definedName>
    <definedName name="PROG" localSheetId="28">#REF!</definedName>
    <definedName name="PROG" localSheetId="16">#REF!</definedName>
    <definedName name="PROG" localSheetId="17">#REF!</definedName>
    <definedName name="PROG" localSheetId="18">#REF!</definedName>
    <definedName name="PROG" localSheetId="19">#REF!</definedName>
    <definedName name="PROG" localSheetId="20">#REF!</definedName>
    <definedName name="PROG" localSheetId="21">#REF!</definedName>
    <definedName name="PROG" localSheetId="22">#REF!</definedName>
    <definedName name="PROG" localSheetId="23">#REF!</definedName>
    <definedName name="PROG" localSheetId="2">#REF!</definedName>
    <definedName name="PROG" localSheetId="3">#REF!</definedName>
    <definedName name="PROG" localSheetId="4">#REF!</definedName>
    <definedName name="PROG" localSheetId="38">#REF!</definedName>
    <definedName name="PROG" localSheetId="30">#REF!</definedName>
    <definedName name="PROG">#REF!</definedName>
    <definedName name="ptda" localSheetId="5">#REF!</definedName>
    <definedName name="ptda" localSheetId="6">#REF!</definedName>
    <definedName name="ptda" localSheetId="8">#REF!</definedName>
    <definedName name="ptda" localSheetId="9">#REF!</definedName>
    <definedName name="ptda" localSheetId="10">#REF!</definedName>
    <definedName name="ptda" localSheetId="12">#REF!</definedName>
    <definedName name="ptda" localSheetId="11">#REF!</definedName>
    <definedName name="ptda" localSheetId="13">#REF!</definedName>
    <definedName name="ptda" localSheetId="14">#REF!</definedName>
    <definedName name="ptda" localSheetId="15">#REF!</definedName>
    <definedName name="ptda" localSheetId="7">#REF!</definedName>
    <definedName name="ptda" localSheetId="24">#REF!</definedName>
    <definedName name="ptda" localSheetId="25">#REF!</definedName>
    <definedName name="ptda" localSheetId="26">#REF!</definedName>
    <definedName name="ptda" localSheetId="27">#REF!</definedName>
    <definedName name="ptda" localSheetId="28">#REF!</definedName>
    <definedName name="ptda" localSheetId="16">#REF!</definedName>
    <definedName name="ptda" localSheetId="17">#REF!</definedName>
    <definedName name="ptda" localSheetId="18">#REF!</definedName>
    <definedName name="ptda" localSheetId="19">#REF!</definedName>
    <definedName name="ptda" localSheetId="20">#REF!</definedName>
    <definedName name="ptda" localSheetId="21">#REF!</definedName>
    <definedName name="ptda" localSheetId="22">#REF!</definedName>
    <definedName name="ptda" localSheetId="23">#REF!</definedName>
    <definedName name="ptda" localSheetId="2">#REF!</definedName>
    <definedName name="ptda" localSheetId="3">#REF!</definedName>
    <definedName name="ptda" localSheetId="4">#REF!</definedName>
    <definedName name="ptda" localSheetId="38">#REF!</definedName>
    <definedName name="ptda" localSheetId="30">#REF!</definedName>
    <definedName name="ptda">#REF!</definedName>
    <definedName name="rubros_fpc" localSheetId="5">[2]INICIO!$AO$39:$AO$42</definedName>
    <definedName name="rubros_fpc" localSheetId="6">[2]INICIO!$AO$39:$AO$42</definedName>
    <definedName name="rubros_fpc" localSheetId="8">[2]INICIO!$AO$39:$AO$42</definedName>
    <definedName name="rubros_fpc" localSheetId="9">[2]INICIO!$AO$39:$AO$42</definedName>
    <definedName name="rubros_fpc" localSheetId="10">[2]INICIO!$AO$39:$AO$42</definedName>
    <definedName name="rubros_fpc" localSheetId="12">[2]INICIO!$AO$39:$AO$42</definedName>
    <definedName name="rubros_fpc" localSheetId="11">[2]INICIO!$AO$39:$AO$42</definedName>
    <definedName name="rubros_fpc" localSheetId="13">[2]INICIO!$AO$39:$AO$42</definedName>
    <definedName name="rubros_fpc" localSheetId="14">[2]INICIO!$AO$39:$AO$42</definedName>
    <definedName name="rubros_fpc" localSheetId="15">[2]INICIO!$AO$39:$AO$42</definedName>
    <definedName name="rubros_fpc" localSheetId="7">[2]INICIO!$AO$39:$AO$42</definedName>
    <definedName name="rubros_fpc" localSheetId="24">[1]INICIO!$AO$39:$AO$42</definedName>
    <definedName name="rubros_fpc" localSheetId="25">[1]INICIO!$AO$39:$AO$42</definedName>
    <definedName name="rubros_fpc" localSheetId="26">[1]INICIO!$AO$39:$AO$42</definedName>
    <definedName name="rubros_fpc" localSheetId="27">[1]INICIO!$AO$39:$AO$42</definedName>
    <definedName name="rubros_fpc" localSheetId="28">[1]INICIO!$AO$39:$AO$42</definedName>
    <definedName name="rubros_fpc" localSheetId="16">[2]INICIO!$AO$39:$AO$42</definedName>
    <definedName name="rubros_fpc" localSheetId="17">[2]INICIO!$AO$39:$AO$42</definedName>
    <definedName name="rubros_fpc" localSheetId="18">[2]INICIO!$AO$39:$AO$42</definedName>
    <definedName name="rubros_fpc" localSheetId="19">[2]INICIO!$AO$39:$AO$42</definedName>
    <definedName name="rubros_fpc" localSheetId="20">[2]INICIO!$AO$39:$AO$42</definedName>
    <definedName name="rubros_fpc" localSheetId="21">[2]INICIO!$AO$39:$AO$42</definedName>
    <definedName name="rubros_fpc" localSheetId="22">[2]INICIO!$AO$39:$AO$42</definedName>
    <definedName name="rubros_fpc" localSheetId="23">[2]INICIO!$AO$39:$AO$42</definedName>
    <definedName name="rubros_fpc" localSheetId="2">[2]INICIO!$AO$39:$AO$42</definedName>
    <definedName name="rubros_fpc" localSheetId="3">[2]INICIO!$AO$39:$AO$42</definedName>
    <definedName name="rubros_fpc" localSheetId="4">[2]INICIO!$AO$39:$AO$42</definedName>
    <definedName name="rubros_fpc" localSheetId="30">[3]INICIO!$AO$39:$AO$42</definedName>
    <definedName name="rubros_fpc" localSheetId="29">[3]INICIO!$AO$39:$AO$42</definedName>
    <definedName name="rubros_fpc">[2]INICIO!$AO$39:$AO$42</definedName>
    <definedName name="sd" localSheetId="27">#REF!</definedName>
    <definedName name="sd">#REF!</definedName>
    <definedName name="_xlnm.Print_Titles" localSheetId="32">'ADS-1'!$1:$6</definedName>
    <definedName name="_xlnm.Print_Titles" localSheetId="33">'ADS-2'!$1:$6</definedName>
    <definedName name="_xlnm.Print_Titles" localSheetId="5">'APP-1'!$1:$7</definedName>
    <definedName name="_xlnm.Print_Titles" localSheetId="6">'APP-2'!$1:$6</definedName>
    <definedName name="_xlnm.Print_Titles" localSheetId="8">'APP-3 5A173'!$1:$8</definedName>
    <definedName name="_xlnm.Print_Titles" localSheetId="9">'APP-3 5MG65'!$1:$8</definedName>
    <definedName name="_xlnm.Print_Titles" localSheetId="10">'APP-3 5MY65'!$1:$8</definedName>
    <definedName name="_xlnm.Print_Titles" localSheetId="12">'APP-3 5O170'!$1:$8</definedName>
    <definedName name="_xlnm.Print_Titles" localSheetId="11">'APP-3 5P170'!$1:$8</definedName>
    <definedName name="_xlnm.Print_Titles" localSheetId="13">'APP-3 5P265'!$1:$8</definedName>
    <definedName name="_xlnm.Print_Titles" localSheetId="14">'APP-3 5P270'!$1:$8</definedName>
    <definedName name="_xlnm.Print_Titles" localSheetId="15">'APP-3 5P670'!$1:$8</definedName>
    <definedName name="_xlnm.Print_Titles" localSheetId="7">'APP-3 GENERAL'!$1:$8</definedName>
    <definedName name="_xlnm.Print_Titles" localSheetId="25">'AR 2'!$2:$7</definedName>
    <definedName name="_xlnm.Print_Titles" localSheetId="26">'AR 3'!$2:$7</definedName>
    <definedName name="_xlnm.Print_Titles" localSheetId="27">'AR 4'!$1:$5</definedName>
    <definedName name="_xlnm.Print_Titles" localSheetId="28">'AR 5'!$2:$7</definedName>
    <definedName name="_xlnm.Print_Titles" localSheetId="16">'ARF- 5A173'!$1:$6</definedName>
    <definedName name="_xlnm.Print_Titles" localSheetId="17">'ARF- 5MG65'!$1:$6</definedName>
    <definedName name="_xlnm.Print_Titles" localSheetId="18">'ARF- 5MY65'!$1:$6</definedName>
    <definedName name="_xlnm.Print_Titles" localSheetId="19">'ARF- 5O170'!$1:$6</definedName>
    <definedName name="_xlnm.Print_Titles" localSheetId="20">'ARF 5P170'!$1:$6</definedName>
    <definedName name="_xlnm.Print_Titles" localSheetId="21">'ARF 5P265 '!$1:$6</definedName>
    <definedName name="_xlnm.Print_Titles" localSheetId="22">'ARF 5P270'!$1:$6</definedName>
    <definedName name="_xlnm.Print_Titles" localSheetId="23">'ARF 5P670'!$1:$6</definedName>
    <definedName name="_xlnm.Print_Titles" localSheetId="36">AUR!$1:$6</definedName>
    <definedName name="_xlnm.Print_Titles" localSheetId="31">EAP!$1:$11</definedName>
    <definedName name="_xlnm.Print_Titles" localSheetId="2">'ECG-1'!$1:$6</definedName>
    <definedName name="_xlnm.Print_Titles" localSheetId="3">'ECG-2'!$1:$6</definedName>
    <definedName name="_xlnm.Print_Titles" localSheetId="4">EPC!$1:$6</definedName>
    <definedName name="_xlnm.Print_Titles" localSheetId="35">FIC!$1:$9</definedName>
    <definedName name="_xlnm.Print_Titles" localSheetId="30">'IAPP FAIS'!$2:$9</definedName>
    <definedName name="_xlnm.Print_Titles" localSheetId="29">'IAPP FORTAMUN'!$2:$9</definedName>
    <definedName name="_xlnm.Print_Titles" localSheetId="37">PPD!$1:$7</definedName>
    <definedName name="_xlnm.Print_Titles" localSheetId="34">SAP!$1:$6</definedName>
    <definedName name="TYA" localSheetId="5">#REF!</definedName>
    <definedName name="TYA" localSheetId="6">#REF!</definedName>
    <definedName name="TYA" localSheetId="8">#REF!</definedName>
    <definedName name="TYA" localSheetId="9">#REF!</definedName>
    <definedName name="TYA" localSheetId="10">#REF!</definedName>
    <definedName name="TYA" localSheetId="12">#REF!</definedName>
    <definedName name="TYA" localSheetId="11">#REF!</definedName>
    <definedName name="TYA" localSheetId="13">#REF!</definedName>
    <definedName name="TYA" localSheetId="14">#REF!</definedName>
    <definedName name="TYA" localSheetId="15">#REF!</definedName>
    <definedName name="TYA" localSheetId="7">#REF!</definedName>
    <definedName name="TYA" localSheetId="24">#REF!</definedName>
    <definedName name="TYA" localSheetId="25">#REF!</definedName>
    <definedName name="TYA" localSheetId="26">#REF!</definedName>
    <definedName name="TYA" localSheetId="27">#REF!</definedName>
    <definedName name="TYA" localSheetId="28">#REF!</definedName>
    <definedName name="TYA" localSheetId="16">#REF!</definedName>
    <definedName name="TYA" localSheetId="17">#REF!</definedName>
    <definedName name="TYA" localSheetId="18">#REF!</definedName>
    <definedName name="TYA" localSheetId="19">#REF!</definedName>
    <definedName name="TYA" localSheetId="20">#REF!</definedName>
    <definedName name="TYA" localSheetId="21">#REF!</definedName>
    <definedName name="TYA" localSheetId="22">#REF!</definedName>
    <definedName name="TYA" localSheetId="23">#REF!</definedName>
    <definedName name="TYA" localSheetId="2">#REF!</definedName>
    <definedName name="TYA" localSheetId="3">#REF!</definedName>
    <definedName name="TYA" localSheetId="4">#REF!</definedName>
    <definedName name="TYA" localSheetId="38">#REF!</definedName>
    <definedName name="TYA" localSheetId="30">#REF!</definedName>
    <definedName name="TYA">#REF!</definedName>
    <definedName name="U" localSheetId="5">[2]INICIO!$Y$4:$Z$93</definedName>
    <definedName name="U" localSheetId="6">[2]INICIO!$Y$4:$Z$93</definedName>
    <definedName name="U" localSheetId="8">[2]INICIO!$Y$4:$Z$93</definedName>
    <definedName name="U" localSheetId="9">[2]INICIO!$Y$4:$Z$93</definedName>
    <definedName name="U" localSheetId="10">[2]INICIO!$Y$4:$Z$93</definedName>
    <definedName name="U" localSheetId="12">[2]INICIO!$Y$4:$Z$93</definedName>
    <definedName name="U" localSheetId="11">[2]INICIO!$Y$4:$Z$93</definedName>
    <definedName name="U" localSheetId="13">[2]INICIO!$Y$4:$Z$93</definedName>
    <definedName name="U" localSheetId="14">[2]INICIO!$Y$4:$Z$93</definedName>
    <definedName name="U" localSheetId="15">[2]INICIO!$Y$4:$Z$93</definedName>
    <definedName name="U" localSheetId="7">[2]INICIO!$Y$4:$Z$93</definedName>
    <definedName name="U" localSheetId="24">[1]INICIO!$Y$4:$Z$93</definedName>
    <definedName name="U" localSheetId="25">[1]INICIO!$Y$4:$Z$93</definedName>
    <definedName name="U" localSheetId="26">[1]INICIO!$Y$4:$Z$93</definedName>
    <definedName name="U" localSheetId="27">[1]INICIO!$Y$4:$Z$93</definedName>
    <definedName name="U" localSheetId="28">[1]INICIO!$Y$4:$Z$93</definedName>
    <definedName name="U" localSheetId="16">[2]INICIO!$Y$4:$Z$93</definedName>
    <definedName name="U" localSheetId="17">[2]INICIO!$Y$4:$Z$93</definedName>
    <definedName name="U" localSheetId="18">[2]INICIO!$Y$4:$Z$93</definedName>
    <definedName name="U" localSheetId="19">[2]INICIO!$Y$4:$Z$93</definedName>
    <definedName name="U" localSheetId="20">[2]INICIO!$Y$4:$Z$93</definedName>
    <definedName name="U" localSheetId="21">[2]INICIO!$Y$4:$Z$93</definedName>
    <definedName name="U" localSheetId="22">[2]INICIO!$Y$4:$Z$93</definedName>
    <definedName name="U" localSheetId="23">[2]INICIO!$Y$4:$Z$93</definedName>
    <definedName name="U" localSheetId="2">[2]INICIO!$Y$4:$Z$93</definedName>
    <definedName name="U" localSheetId="3">[2]INICIO!$Y$4:$Z$93</definedName>
    <definedName name="U" localSheetId="4">[2]INICIO!$Y$4:$Z$93</definedName>
    <definedName name="U" localSheetId="30">[3]INICIO!$Y$4:$Z$93</definedName>
    <definedName name="U" localSheetId="29">[3]INICIO!$Y$4:$Z$93</definedName>
    <definedName name="U">[2]INICIO!$Y$4:$Z$93</definedName>
    <definedName name="UEG_DENOM" localSheetId="5">[2]datos!$R$2:$R$31674</definedName>
    <definedName name="UEG_DENOM" localSheetId="6">[2]datos!$R$2:$R$31674</definedName>
    <definedName name="UEG_DENOM" localSheetId="8">[2]datos!$R$2:$R$31674</definedName>
    <definedName name="UEG_DENOM" localSheetId="9">[2]datos!$R$2:$R$31674</definedName>
    <definedName name="UEG_DENOM" localSheetId="10">[2]datos!$R$2:$R$31674</definedName>
    <definedName name="UEG_DENOM" localSheetId="12">[2]datos!$R$2:$R$31674</definedName>
    <definedName name="UEG_DENOM" localSheetId="11">[2]datos!$R$2:$R$31674</definedName>
    <definedName name="UEG_DENOM" localSheetId="13">[2]datos!$R$2:$R$31674</definedName>
    <definedName name="UEG_DENOM" localSheetId="14">[2]datos!$R$2:$R$31674</definedName>
    <definedName name="UEG_DENOM" localSheetId="15">[2]datos!$R$2:$R$31674</definedName>
    <definedName name="UEG_DENOM" localSheetId="7">[2]datos!$R$2:$R$31674</definedName>
    <definedName name="UEG_DENOM" localSheetId="24">[1]datos!$R$2:$R$31674</definedName>
    <definedName name="UEG_DENOM" localSheetId="25">[1]datos!$R$2:$R$31674</definedName>
    <definedName name="UEG_DENOM" localSheetId="26">[1]datos!$R$2:$R$31674</definedName>
    <definedName name="UEG_DENOM" localSheetId="27">[1]datos!$R$2:$R$31674</definedName>
    <definedName name="UEG_DENOM" localSheetId="28">[1]datos!$R$2:$R$31674</definedName>
    <definedName name="UEG_DENOM" localSheetId="16">[2]datos!$R$2:$R$31674</definedName>
    <definedName name="UEG_DENOM" localSheetId="17">[2]datos!$R$2:$R$31674</definedName>
    <definedName name="UEG_DENOM" localSheetId="18">[2]datos!$R$2:$R$31674</definedName>
    <definedName name="UEG_DENOM" localSheetId="19">[2]datos!$R$2:$R$31674</definedName>
    <definedName name="UEG_DENOM" localSheetId="20">[2]datos!$R$2:$R$31674</definedName>
    <definedName name="UEG_DENOM" localSheetId="21">[2]datos!$R$2:$R$31674</definedName>
    <definedName name="UEG_DENOM" localSheetId="22">[2]datos!$R$2:$R$31674</definedName>
    <definedName name="UEG_DENOM" localSheetId="23">[2]datos!$R$2:$R$31674</definedName>
    <definedName name="UEG_DENOM" localSheetId="2">[2]datos!$R$2:$R$31674</definedName>
    <definedName name="UEG_DENOM" localSheetId="3">[2]datos!$R$2:$R$31674</definedName>
    <definedName name="UEG_DENOM" localSheetId="4">[2]datos!$R$2:$R$31674</definedName>
    <definedName name="UEG_DENOM" localSheetId="30">[3]datos!$R$2:$R$31674</definedName>
    <definedName name="UEG_DENOM" localSheetId="29">[3]datos!$R$2:$R$31674</definedName>
    <definedName name="UEG_DENOM">[2]datos!$R$2:$R$31674</definedName>
    <definedName name="UR" localSheetId="5">[2]INICIO!$AJ$5:$AM$99</definedName>
    <definedName name="UR" localSheetId="6">[2]INICIO!$AJ$5:$AM$99</definedName>
    <definedName name="UR" localSheetId="8">[2]INICIO!$AJ$5:$AM$99</definedName>
    <definedName name="UR" localSheetId="9">[2]INICIO!$AJ$5:$AM$99</definedName>
    <definedName name="UR" localSheetId="10">[2]INICIO!$AJ$5:$AM$99</definedName>
    <definedName name="UR" localSheetId="12">[2]INICIO!$AJ$5:$AM$99</definedName>
    <definedName name="UR" localSheetId="11">[2]INICIO!$AJ$5:$AM$99</definedName>
    <definedName name="UR" localSheetId="13">[2]INICIO!$AJ$5:$AM$99</definedName>
    <definedName name="UR" localSheetId="14">[2]INICIO!$AJ$5:$AM$99</definedName>
    <definedName name="UR" localSheetId="15">[2]INICIO!$AJ$5:$AM$99</definedName>
    <definedName name="UR" localSheetId="7">[2]INICIO!$AJ$5:$AM$99</definedName>
    <definedName name="UR" localSheetId="24">[1]INICIO!$AJ$5:$AM$99</definedName>
    <definedName name="UR" localSheetId="25">[1]INICIO!$AJ$5:$AM$99</definedName>
    <definedName name="UR" localSheetId="26">[1]INICIO!$AJ$5:$AM$99</definedName>
    <definedName name="UR" localSheetId="27">[1]INICIO!$AJ$5:$AM$99</definedName>
    <definedName name="UR" localSheetId="28">[1]INICIO!$AJ$5:$AM$99</definedName>
    <definedName name="UR" localSheetId="16">[2]INICIO!$AJ$5:$AM$99</definedName>
    <definedName name="UR" localSheetId="17">[2]INICIO!$AJ$5:$AM$99</definedName>
    <definedName name="UR" localSheetId="18">[2]INICIO!$AJ$5:$AM$99</definedName>
    <definedName name="UR" localSheetId="19">[2]INICIO!$AJ$5:$AM$99</definedName>
    <definedName name="UR" localSheetId="20">[2]INICIO!$AJ$5:$AM$99</definedName>
    <definedName name="UR" localSheetId="21">[2]INICIO!$AJ$5:$AM$99</definedName>
    <definedName name="UR" localSheetId="22">[2]INICIO!$AJ$5:$AM$99</definedName>
    <definedName name="UR" localSheetId="23">[2]INICIO!$AJ$5:$AM$99</definedName>
    <definedName name="UR" localSheetId="2">[2]INICIO!$AJ$5:$AM$99</definedName>
    <definedName name="UR" localSheetId="3">[2]INICIO!$AJ$5:$AM$99</definedName>
    <definedName name="UR" localSheetId="4">[2]INICIO!$AJ$5:$AM$99</definedName>
    <definedName name="UR" localSheetId="30">[3]INICIO!$AJ$5:$AM$99</definedName>
    <definedName name="UR" localSheetId="29">[3]INICIO!$AJ$5:$AM$99</definedName>
    <definedName name="UR">[2]INICIO!$AJ$5:$AM$99</definedName>
  </definedNames>
  <calcPr calcId="152511"/>
</workbook>
</file>

<file path=xl/calcChain.xml><?xml version="1.0" encoding="utf-8"?>
<calcChain xmlns="http://schemas.openxmlformats.org/spreadsheetml/2006/main">
  <c r="F36" i="150" l="1"/>
  <c r="I34" i="150"/>
  <c r="E34" i="150"/>
  <c r="I33" i="150"/>
  <c r="E33" i="150"/>
  <c r="I32" i="150"/>
  <c r="E32" i="150"/>
  <c r="I31" i="150"/>
  <c r="H31" i="150"/>
  <c r="G31" i="150"/>
  <c r="F31" i="150"/>
  <c r="E31" i="150"/>
  <c r="D31" i="150"/>
  <c r="I30" i="150"/>
  <c r="E30" i="150"/>
  <c r="I29" i="150"/>
  <c r="E29" i="150"/>
  <c r="I28" i="150"/>
  <c r="E28" i="150"/>
  <c r="I27" i="150"/>
  <c r="H27" i="150"/>
  <c r="G27" i="150"/>
  <c r="F27" i="150"/>
  <c r="E27" i="150"/>
  <c r="D27" i="150"/>
  <c r="I26" i="150"/>
  <c r="E26" i="150"/>
  <c r="I25" i="150"/>
  <c r="I24" i="150"/>
  <c r="H24" i="150"/>
  <c r="H36" i="150" s="1"/>
  <c r="G24" i="150"/>
  <c r="F24" i="150"/>
  <c r="D24" i="150"/>
  <c r="I22" i="150"/>
  <c r="E22" i="150"/>
  <c r="I21" i="150"/>
  <c r="E21" i="150"/>
  <c r="I20" i="150"/>
  <c r="E20" i="150"/>
  <c r="H19" i="150"/>
  <c r="G19" i="150"/>
  <c r="I19" i="150" s="1"/>
  <c r="F19" i="150"/>
  <c r="D19" i="150"/>
  <c r="E19" i="150" s="1"/>
  <c r="I18" i="150"/>
  <c r="E18" i="150"/>
  <c r="I17" i="150"/>
  <c r="E17" i="150"/>
  <c r="I16" i="150"/>
  <c r="E16" i="150"/>
  <c r="H15" i="150"/>
  <c r="G15" i="150"/>
  <c r="I15" i="150" s="1"/>
  <c r="F15" i="150"/>
  <c r="D15" i="150"/>
  <c r="E15" i="150" s="1"/>
  <c r="I14" i="150"/>
  <c r="E14" i="150"/>
  <c r="I13" i="150"/>
  <c r="F13" i="150"/>
  <c r="D13" i="150"/>
  <c r="E13" i="150" s="1"/>
  <c r="H12" i="150"/>
  <c r="G12" i="150"/>
  <c r="G36" i="150" s="1"/>
  <c r="F12" i="150"/>
  <c r="D12" i="150"/>
  <c r="E12" i="150" s="1"/>
  <c r="F8" i="149"/>
  <c r="D8" i="149"/>
  <c r="K24" i="117"/>
  <c r="L17" i="117"/>
  <c r="L20" i="117"/>
  <c r="L23" i="117"/>
  <c r="L24" i="117"/>
  <c r="L26" i="117"/>
  <c r="L27" i="117"/>
  <c r="L30" i="117"/>
  <c r="L31" i="117"/>
  <c r="L34" i="117"/>
  <c r="L35" i="117"/>
  <c r="L36" i="117"/>
  <c r="L37" i="117"/>
  <c r="L41" i="117"/>
  <c r="L46" i="117"/>
  <c r="L47" i="117"/>
  <c r="L49" i="117"/>
  <c r="L54" i="117"/>
  <c r="L57" i="117"/>
  <c r="L62" i="117"/>
  <c r="L64" i="117"/>
  <c r="L66" i="117"/>
  <c r="L67" i="117"/>
  <c r="L70" i="117"/>
  <c r="L71" i="117"/>
  <c r="L72" i="117"/>
  <c r="L73" i="117"/>
  <c r="L74" i="117"/>
  <c r="L75" i="117"/>
  <c r="L76" i="117"/>
  <c r="L77" i="117"/>
  <c r="L79" i="117"/>
  <c r="L81" i="117"/>
  <c r="L83" i="117"/>
  <c r="L88" i="117"/>
  <c r="L91" i="117"/>
  <c r="K17" i="117"/>
  <c r="K20" i="117"/>
  <c r="K23" i="117"/>
  <c r="K26" i="117"/>
  <c r="K27" i="117"/>
  <c r="K30" i="117"/>
  <c r="K31" i="117"/>
  <c r="K34" i="117"/>
  <c r="K35" i="117"/>
  <c r="K36" i="117"/>
  <c r="K37" i="117"/>
  <c r="K41" i="117"/>
  <c r="K46" i="117"/>
  <c r="K47" i="117"/>
  <c r="K49" i="117"/>
  <c r="K54" i="117"/>
  <c r="K57" i="117"/>
  <c r="K62" i="117"/>
  <c r="K64" i="117"/>
  <c r="K66" i="117"/>
  <c r="K67" i="117"/>
  <c r="K70" i="117"/>
  <c r="K71" i="117"/>
  <c r="K72" i="117"/>
  <c r="K73" i="117"/>
  <c r="K74" i="117"/>
  <c r="K75" i="117"/>
  <c r="K76" i="117"/>
  <c r="K77" i="117"/>
  <c r="K79" i="117"/>
  <c r="K81" i="117"/>
  <c r="K83" i="117"/>
  <c r="K88" i="117"/>
  <c r="K91" i="117"/>
  <c r="K13" i="117"/>
  <c r="I73" i="117"/>
  <c r="I73" i="115"/>
  <c r="I36" i="150" l="1"/>
  <c r="I12" i="150"/>
  <c r="D36" i="150"/>
  <c r="E36" i="150" s="1"/>
  <c r="R13" i="122" l="1"/>
  <c r="I75" i="115"/>
  <c r="I69" i="119"/>
  <c r="U13" i="124" l="1"/>
  <c r="T13" i="124"/>
  <c r="S13" i="124"/>
  <c r="R13" i="124"/>
  <c r="R13" i="117"/>
  <c r="L13" i="117"/>
  <c r="J79" i="117"/>
  <c r="I79" i="117"/>
  <c r="I76" i="117"/>
  <c r="I75" i="117"/>
  <c r="I70" i="117"/>
  <c r="I67" i="117"/>
  <c r="J66" i="117"/>
  <c r="I66" i="117"/>
  <c r="I64" i="117"/>
  <c r="J62" i="117"/>
  <c r="I46" i="117"/>
  <c r="I35" i="117"/>
  <c r="J62" i="115" l="1"/>
  <c r="Q12" i="115"/>
  <c r="P12" i="115"/>
  <c r="K12" i="115"/>
  <c r="P16" i="115" l="1"/>
  <c r="I35" i="115"/>
  <c r="K25" i="115"/>
  <c r="K26" i="115"/>
  <c r="I66" i="115"/>
  <c r="I79" i="115"/>
  <c r="I76" i="115"/>
  <c r="I70" i="115"/>
  <c r="I67" i="115"/>
  <c r="I64" i="115"/>
  <c r="I46" i="115"/>
  <c r="P41" i="115" l="1"/>
  <c r="N39" i="115"/>
  <c r="N38" i="115" s="1"/>
  <c r="L40" i="115"/>
  <c r="L39" i="115" s="1"/>
  <c r="L38" i="115" s="1"/>
  <c r="M40" i="115"/>
  <c r="M39" i="115" s="1"/>
  <c r="N40" i="115"/>
  <c r="O40" i="115"/>
  <c r="O39" i="115" s="1"/>
  <c r="O38" i="115" s="1"/>
  <c r="M38" i="115" l="1"/>
  <c r="P19" i="115" l="1"/>
  <c r="P22" i="115"/>
  <c r="P23" i="115"/>
  <c r="P25" i="115"/>
  <c r="P26" i="115"/>
  <c r="P27" i="115"/>
  <c r="P30" i="115"/>
  <c r="Q30" i="115" s="1"/>
  <c r="P31" i="115"/>
  <c r="P34" i="115"/>
  <c r="P35" i="115"/>
  <c r="P36" i="115"/>
  <c r="P37" i="115"/>
  <c r="P46" i="115"/>
  <c r="P47" i="115"/>
  <c r="P49" i="115"/>
  <c r="P54" i="115"/>
  <c r="P57" i="115"/>
  <c r="P62" i="115"/>
  <c r="P64" i="115"/>
  <c r="P66" i="115"/>
  <c r="P67" i="115"/>
  <c r="P70" i="115"/>
  <c r="P71" i="115"/>
  <c r="P72" i="115"/>
  <c r="P73" i="115"/>
  <c r="P74" i="115"/>
  <c r="P75" i="115"/>
  <c r="P76" i="115"/>
  <c r="P77" i="115"/>
  <c r="P79" i="115"/>
  <c r="P81" i="115"/>
  <c r="P83" i="115"/>
  <c r="P88" i="115"/>
  <c r="P91" i="115"/>
  <c r="Q25" i="115"/>
  <c r="K16" i="115"/>
  <c r="K19" i="115"/>
  <c r="Q19" i="115" s="1"/>
  <c r="K22" i="115"/>
  <c r="Q22" i="115" s="1"/>
  <c r="K23" i="115"/>
  <c r="Q23" i="115" s="1"/>
  <c r="Q26" i="115"/>
  <c r="K27" i="115"/>
  <c r="K30" i="115"/>
  <c r="K31" i="115"/>
  <c r="Q31" i="115" s="1"/>
  <c r="K34" i="115"/>
  <c r="Q34" i="115" s="1"/>
  <c r="K35" i="115"/>
  <c r="Q35" i="115" s="1"/>
  <c r="K36" i="115"/>
  <c r="K37" i="115"/>
  <c r="Q37" i="115" s="1"/>
  <c r="K41" i="115"/>
  <c r="K46" i="115"/>
  <c r="Q46" i="115" s="1"/>
  <c r="K47" i="115"/>
  <c r="K49" i="115"/>
  <c r="K54" i="115"/>
  <c r="Q54" i="115" s="1"/>
  <c r="K57" i="115"/>
  <c r="K62" i="115"/>
  <c r="Q62" i="115" s="1"/>
  <c r="K64" i="115"/>
  <c r="Q64" i="115" s="1"/>
  <c r="K66" i="115"/>
  <c r="K67" i="115"/>
  <c r="Q67" i="115" s="1"/>
  <c r="K70" i="115"/>
  <c r="Q70" i="115" s="1"/>
  <c r="K71" i="115"/>
  <c r="Q71" i="115" s="1"/>
  <c r="K72" i="115"/>
  <c r="K73" i="115"/>
  <c r="Q73" i="115" s="1"/>
  <c r="K74" i="115"/>
  <c r="Q74" i="115" s="1"/>
  <c r="K75" i="115"/>
  <c r="Q75" i="115" s="1"/>
  <c r="K76" i="115"/>
  <c r="Q76" i="115" s="1"/>
  <c r="K77" i="115"/>
  <c r="Q77" i="115" s="1"/>
  <c r="K79" i="115"/>
  <c r="Q79" i="115" s="1"/>
  <c r="K81" i="115"/>
  <c r="K83" i="115"/>
  <c r="Q83" i="115" s="1"/>
  <c r="K88" i="115"/>
  <c r="Q88" i="115" s="1"/>
  <c r="K91" i="115"/>
  <c r="Q91" i="115" s="1"/>
  <c r="Q41" i="115"/>
  <c r="Q47" i="115"/>
  <c r="Q49" i="115"/>
  <c r="Q72" i="115" l="1"/>
  <c r="Q27" i="115"/>
  <c r="Q16" i="115"/>
  <c r="Q66" i="115"/>
  <c r="Q57" i="115"/>
  <c r="Q36" i="115"/>
  <c r="Q81" i="115"/>
  <c r="E124" i="143" l="1"/>
  <c r="F124" i="143"/>
  <c r="G124" i="143"/>
  <c r="E128" i="143"/>
  <c r="B23" i="142"/>
  <c r="D48" i="138"/>
  <c r="J16" i="123" l="1"/>
  <c r="K13" i="122"/>
  <c r="J73" i="119"/>
  <c r="J61" i="119"/>
  <c r="J31" i="125"/>
  <c r="J66" i="115" l="1"/>
  <c r="F9" i="103"/>
  <c r="G9" i="103"/>
  <c r="C8" i="103"/>
  <c r="B8" i="103"/>
  <c r="G24" i="103" l="1"/>
  <c r="F24" i="103"/>
  <c r="F26" i="103"/>
  <c r="G26" i="103"/>
  <c r="J79" i="115" l="1"/>
  <c r="R13" i="123" l="1"/>
  <c r="K13" i="123"/>
  <c r="L18" i="122"/>
  <c r="K18" i="122"/>
  <c r="L13" i="122"/>
  <c r="R31" i="125"/>
  <c r="S31" i="125"/>
  <c r="T31" i="125"/>
  <c r="U31" i="125"/>
  <c r="R13" i="125"/>
  <c r="S13" i="125"/>
  <c r="T13" i="125"/>
  <c r="U13" i="125"/>
  <c r="R16" i="125"/>
  <c r="S16" i="125"/>
  <c r="T16" i="125"/>
  <c r="U16" i="125"/>
  <c r="R18" i="125"/>
  <c r="S18" i="125"/>
  <c r="T18" i="125"/>
  <c r="U18" i="125"/>
  <c r="R21" i="125"/>
  <c r="S21" i="125"/>
  <c r="T21" i="125"/>
  <c r="U21" i="125"/>
  <c r="R22" i="125"/>
  <c r="S22" i="125"/>
  <c r="T22" i="125"/>
  <c r="U22" i="125"/>
  <c r="R27" i="125"/>
  <c r="S27" i="125"/>
  <c r="T27" i="125"/>
  <c r="U27" i="125"/>
  <c r="S28" i="125"/>
  <c r="U28" i="125"/>
  <c r="R29" i="125"/>
  <c r="S29" i="125"/>
  <c r="T29" i="125"/>
  <c r="U29" i="125"/>
  <c r="N30" i="125"/>
  <c r="O30" i="125"/>
  <c r="P30" i="125"/>
  <c r="Q30" i="125"/>
  <c r="M30" i="125"/>
  <c r="N26" i="125"/>
  <c r="O26" i="125"/>
  <c r="O25" i="125" s="1"/>
  <c r="O24" i="125" s="1"/>
  <c r="O23" i="125" s="1"/>
  <c r="P26" i="125"/>
  <c r="Q26" i="125"/>
  <c r="N12" i="125"/>
  <c r="N11" i="125" s="1"/>
  <c r="O12" i="125"/>
  <c r="O11" i="125" s="1"/>
  <c r="P12" i="125"/>
  <c r="P11" i="125" s="1"/>
  <c r="Q12" i="125"/>
  <c r="Q11" i="125" s="1"/>
  <c r="M12" i="125"/>
  <c r="M11" i="125" s="1"/>
  <c r="N15" i="125"/>
  <c r="O15" i="125"/>
  <c r="P15" i="125"/>
  <c r="Q15" i="125"/>
  <c r="M15" i="125"/>
  <c r="N17" i="125"/>
  <c r="O17" i="125"/>
  <c r="P17" i="125"/>
  <c r="Q17" i="125"/>
  <c r="M17" i="125"/>
  <c r="N20" i="125"/>
  <c r="N19" i="125" s="1"/>
  <c r="O20" i="125"/>
  <c r="O19" i="125" s="1"/>
  <c r="P20" i="125"/>
  <c r="P19" i="125" s="1"/>
  <c r="Q20" i="125"/>
  <c r="Q19" i="125" s="1"/>
  <c r="M20" i="125"/>
  <c r="M19" i="125" s="1"/>
  <c r="K22" i="125"/>
  <c r="L22" i="125"/>
  <c r="L21" i="125"/>
  <c r="K21" i="125"/>
  <c r="L18" i="125"/>
  <c r="K18" i="125"/>
  <c r="L16" i="125"/>
  <c r="K16" i="125"/>
  <c r="K13" i="125"/>
  <c r="L13" i="125"/>
  <c r="L31" i="125"/>
  <c r="K31" i="125"/>
  <c r="L28" i="125"/>
  <c r="K28" i="125"/>
  <c r="L29" i="125"/>
  <c r="K29" i="125"/>
  <c r="M28" i="125"/>
  <c r="M26" i="125" s="1"/>
  <c r="M25" i="125" s="1"/>
  <c r="M24" i="125" s="1"/>
  <c r="M23" i="125" s="1"/>
  <c r="L27" i="125"/>
  <c r="K27" i="125"/>
  <c r="L13" i="124"/>
  <c r="K13" i="124"/>
  <c r="Q12" i="124"/>
  <c r="Q11" i="124" s="1"/>
  <c r="Q9" i="124" s="1"/>
  <c r="Q15" i="124" s="1"/>
  <c r="P12" i="124"/>
  <c r="P11" i="124" s="1"/>
  <c r="P9" i="124" s="1"/>
  <c r="P15" i="124" s="1"/>
  <c r="O12" i="124"/>
  <c r="N12" i="124"/>
  <c r="N11" i="124" s="1"/>
  <c r="N9" i="124" s="1"/>
  <c r="N15" i="124" s="1"/>
  <c r="M12" i="124"/>
  <c r="M11" i="124" s="1"/>
  <c r="M9" i="124" s="1"/>
  <c r="M15" i="124" s="1"/>
  <c r="O11" i="124"/>
  <c r="O9" i="124" s="1"/>
  <c r="O15" i="124" s="1"/>
  <c r="L15" i="118"/>
  <c r="L13" i="118"/>
  <c r="K15" i="118"/>
  <c r="K13" i="118"/>
  <c r="R17" i="119"/>
  <c r="S17" i="119"/>
  <c r="T17" i="119"/>
  <c r="U17" i="119"/>
  <c r="R20" i="119"/>
  <c r="S20" i="119"/>
  <c r="T20" i="119"/>
  <c r="U20" i="119"/>
  <c r="R21" i="119"/>
  <c r="S21" i="119"/>
  <c r="T21" i="119"/>
  <c r="U21" i="119"/>
  <c r="R23" i="119"/>
  <c r="S23" i="119"/>
  <c r="T23" i="119"/>
  <c r="U23" i="119"/>
  <c r="R26" i="119"/>
  <c r="S26" i="119"/>
  <c r="T26" i="119"/>
  <c r="U26" i="119"/>
  <c r="R27" i="119"/>
  <c r="S27" i="119"/>
  <c r="T27" i="119"/>
  <c r="U27" i="119"/>
  <c r="R30" i="119"/>
  <c r="S30" i="119"/>
  <c r="T30" i="119"/>
  <c r="U30" i="119"/>
  <c r="R31" i="119"/>
  <c r="S31" i="119"/>
  <c r="T31" i="119"/>
  <c r="U31" i="119"/>
  <c r="R32" i="119"/>
  <c r="S32" i="119"/>
  <c r="T32" i="119"/>
  <c r="U32" i="119"/>
  <c r="R36" i="119"/>
  <c r="S36" i="119"/>
  <c r="T36" i="119"/>
  <c r="U36" i="119"/>
  <c r="R41" i="119"/>
  <c r="S41" i="119"/>
  <c r="T41" i="119"/>
  <c r="U41" i="119"/>
  <c r="R42" i="119"/>
  <c r="S42" i="119"/>
  <c r="T42" i="119"/>
  <c r="U42" i="119"/>
  <c r="R44" i="119"/>
  <c r="S44" i="119"/>
  <c r="T44" i="119"/>
  <c r="U44" i="119"/>
  <c r="R49" i="119"/>
  <c r="S49" i="119"/>
  <c r="T49" i="119"/>
  <c r="U49" i="119"/>
  <c r="R52" i="119"/>
  <c r="S52" i="119"/>
  <c r="T52" i="119"/>
  <c r="U52" i="119"/>
  <c r="R57" i="119"/>
  <c r="S57" i="119"/>
  <c r="T57" i="119"/>
  <c r="U57" i="119"/>
  <c r="R59" i="119"/>
  <c r="S59" i="119"/>
  <c r="T59" i="119"/>
  <c r="U59" i="119"/>
  <c r="R61" i="119"/>
  <c r="S61" i="119"/>
  <c r="T61" i="119"/>
  <c r="U61" i="119"/>
  <c r="R62" i="119"/>
  <c r="S62" i="119"/>
  <c r="T62" i="119"/>
  <c r="U62" i="119"/>
  <c r="R65" i="119"/>
  <c r="S65" i="119"/>
  <c r="T65" i="119"/>
  <c r="U65" i="119"/>
  <c r="R66" i="119"/>
  <c r="S66" i="119"/>
  <c r="T66" i="119"/>
  <c r="U66" i="119"/>
  <c r="R67" i="119"/>
  <c r="S67" i="119"/>
  <c r="T67" i="119"/>
  <c r="U67" i="119"/>
  <c r="R68" i="119"/>
  <c r="S68" i="119"/>
  <c r="T68" i="119"/>
  <c r="U68" i="119"/>
  <c r="R69" i="119"/>
  <c r="S69" i="119"/>
  <c r="T69" i="119"/>
  <c r="U69" i="119"/>
  <c r="R70" i="119"/>
  <c r="S70" i="119"/>
  <c r="T70" i="119"/>
  <c r="U70" i="119"/>
  <c r="R71" i="119"/>
  <c r="S71" i="119"/>
  <c r="T71" i="119"/>
  <c r="U71" i="119"/>
  <c r="R73" i="119"/>
  <c r="S73" i="119"/>
  <c r="T73" i="119"/>
  <c r="U73" i="119"/>
  <c r="R75" i="119"/>
  <c r="S75" i="119"/>
  <c r="T75" i="119"/>
  <c r="U75" i="119"/>
  <c r="R77" i="119"/>
  <c r="S77" i="119"/>
  <c r="T77" i="119"/>
  <c r="U77" i="119"/>
  <c r="R82" i="119"/>
  <c r="S82" i="119"/>
  <c r="T82" i="119"/>
  <c r="U82" i="119"/>
  <c r="R85" i="119"/>
  <c r="S85" i="119"/>
  <c r="T85" i="119"/>
  <c r="U85" i="119"/>
  <c r="U13" i="119"/>
  <c r="T13" i="119"/>
  <c r="S13" i="119"/>
  <c r="R13" i="119"/>
  <c r="K17" i="119"/>
  <c r="L17" i="119"/>
  <c r="K20" i="119"/>
  <c r="L20" i="119"/>
  <c r="K21" i="119"/>
  <c r="L21" i="119"/>
  <c r="K23" i="119"/>
  <c r="L23" i="119"/>
  <c r="K26" i="119"/>
  <c r="L26" i="119"/>
  <c r="K27" i="119"/>
  <c r="L27" i="119"/>
  <c r="K30" i="119"/>
  <c r="L30" i="119"/>
  <c r="K31" i="119"/>
  <c r="L31" i="119"/>
  <c r="K32" i="119"/>
  <c r="L32" i="119"/>
  <c r="K36" i="119"/>
  <c r="L36" i="119"/>
  <c r="K41" i="119"/>
  <c r="L41" i="119"/>
  <c r="K42" i="119"/>
  <c r="L42" i="119"/>
  <c r="K44" i="119"/>
  <c r="L44" i="119"/>
  <c r="K49" i="119"/>
  <c r="L49" i="119"/>
  <c r="K52" i="119"/>
  <c r="L52" i="119"/>
  <c r="K57" i="119"/>
  <c r="L57" i="119"/>
  <c r="K59" i="119"/>
  <c r="L59" i="119"/>
  <c r="K61" i="119"/>
  <c r="L61" i="119"/>
  <c r="K62" i="119"/>
  <c r="L62" i="119"/>
  <c r="K65" i="119"/>
  <c r="L65" i="119"/>
  <c r="K66" i="119"/>
  <c r="L66" i="119"/>
  <c r="K67" i="119"/>
  <c r="L67" i="119"/>
  <c r="K68" i="119"/>
  <c r="L68" i="119"/>
  <c r="K69" i="119"/>
  <c r="L69" i="119"/>
  <c r="K70" i="119"/>
  <c r="L70" i="119"/>
  <c r="K71" i="119"/>
  <c r="L71" i="119"/>
  <c r="K73" i="119"/>
  <c r="L73" i="119"/>
  <c r="K75" i="119"/>
  <c r="L75" i="119"/>
  <c r="K77" i="119"/>
  <c r="L77" i="119"/>
  <c r="K82" i="119"/>
  <c r="L82" i="119"/>
  <c r="K85" i="119"/>
  <c r="L85" i="119"/>
  <c r="L13" i="119"/>
  <c r="K13" i="119"/>
  <c r="U16" i="123"/>
  <c r="U13" i="123"/>
  <c r="T16" i="123"/>
  <c r="T13" i="123"/>
  <c r="S16" i="123"/>
  <c r="S13" i="123"/>
  <c r="R16" i="123"/>
  <c r="L13" i="123"/>
  <c r="K16" i="123"/>
  <c r="L16" i="123" s="1"/>
  <c r="U18" i="122"/>
  <c r="U13" i="122"/>
  <c r="T18" i="122"/>
  <c r="T13" i="122"/>
  <c r="S18" i="122"/>
  <c r="S13" i="122"/>
  <c r="R18" i="122"/>
  <c r="Q17" i="122"/>
  <c r="Q16" i="122" s="1"/>
  <c r="Q15" i="122" s="1"/>
  <c r="Q14" i="122" s="1"/>
  <c r="U13" i="121"/>
  <c r="T13" i="121"/>
  <c r="S13" i="121"/>
  <c r="R13" i="121"/>
  <c r="L13" i="121"/>
  <c r="K13" i="121"/>
  <c r="U18" i="120"/>
  <c r="U21" i="120"/>
  <c r="U13" i="120"/>
  <c r="T21" i="120"/>
  <c r="S18" i="120"/>
  <c r="T18" i="120"/>
  <c r="T13" i="120"/>
  <c r="S21" i="120"/>
  <c r="S13" i="120"/>
  <c r="R21" i="120"/>
  <c r="R18" i="120"/>
  <c r="R13" i="120"/>
  <c r="L21" i="120"/>
  <c r="L18" i="120"/>
  <c r="L13" i="120"/>
  <c r="K21" i="120"/>
  <c r="K18" i="120"/>
  <c r="K13" i="120"/>
  <c r="U15" i="118"/>
  <c r="U13" i="118"/>
  <c r="T15" i="118"/>
  <c r="T13" i="118"/>
  <c r="S15" i="118"/>
  <c r="S13" i="118"/>
  <c r="R15" i="118"/>
  <c r="R13" i="118"/>
  <c r="R49" i="117"/>
  <c r="S49" i="117"/>
  <c r="T49" i="117"/>
  <c r="U49" i="117"/>
  <c r="R54" i="117"/>
  <c r="S54" i="117"/>
  <c r="T54" i="117"/>
  <c r="U54" i="117"/>
  <c r="R57" i="117"/>
  <c r="S57" i="117"/>
  <c r="T57" i="117"/>
  <c r="U57" i="117"/>
  <c r="R62" i="117"/>
  <c r="S62" i="117"/>
  <c r="T62" i="117"/>
  <c r="U62" i="117"/>
  <c r="R64" i="117"/>
  <c r="S64" i="117"/>
  <c r="T64" i="117"/>
  <c r="U64" i="117"/>
  <c r="R66" i="117"/>
  <c r="S66" i="117"/>
  <c r="T66" i="117"/>
  <c r="U66" i="117"/>
  <c r="R67" i="117"/>
  <c r="S67" i="117"/>
  <c r="T67" i="117"/>
  <c r="U67" i="117"/>
  <c r="R70" i="117"/>
  <c r="S70" i="117"/>
  <c r="T70" i="117"/>
  <c r="U70" i="117"/>
  <c r="R71" i="117"/>
  <c r="S71" i="117"/>
  <c r="T71" i="117"/>
  <c r="U71" i="117"/>
  <c r="R72" i="117"/>
  <c r="S72" i="117"/>
  <c r="T72" i="117"/>
  <c r="U72" i="117"/>
  <c r="R73" i="117"/>
  <c r="S73" i="117"/>
  <c r="T73" i="117"/>
  <c r="U73" i="117"/>
  <c r="R74" i="117"/>
  <c r="S74" i="117"/>
  <c r="T74" i="117"/>
  <c r="U74" i="117"/>
  <c r="R75" i="117"/>
  <c r="S75" i="117"/>
  <c r="T75" i="117"/>
  <c r="U75" i="117"/>
  <c r="R76" i="117"/>
  <c r="S76" i="117"/>
  <c r="T76" i="117"/>
  <c r="U76" i="117"/>
  <c r="R77" i="117"/>
  <c r="S77" i="117"/>
  <c r="T77" i="117"/>
  <c r="U77" i="117"/>
  <c r="R79" i="117"/>
  <c r="S79" i="117"/>
  <c r="T79" i="117"/>
  <c r="U79" i="117"/>
  <c r="R81" i="117"/>
  <c r="S81" i="117"/>
  <c r="T81" i="117"/>
  <c r="U81" i="117"/>
  <c r="R83" i="117"/>
  <c r="S83" i="117"/>
  <c r="T83" i="117"/>
  <c r="U83" i="117"/>
  <c r="R88" i="117"/>
  <c r="S88" i="117"/>
  <c r="T88" i="117"/>
  <c r="U88" i="117"/>
  <c r="R91" i="117"/>
  <c r="S91" i="117"/>
  <c r="T91" i="117"/>
  <c r="U91" i="117"/>
  <c r="R17" i="117"/>
  <c r="S17" i="117"/>
  <c r="T17" i="117"/>
  <c r="U17" i="117"/>
  <c r="R20" i="117"/>
  <c r="S20" i="117"/>
  <c r="T20" i="117"/>
  <c r="U20" i="117"/>
  <c r="R23" i="117"/>
  <c r="S23" i="117"/>
  <c r="T23" i="117"/>
  <c r="U23" i="117"/>
  <c r="R24" i="117"/>
  <c r="S24" i="117"/>
  <c r="T24" i="117"/>
  <c r="U24" i="117"/>
  <c r="R26" i="117"/>
  <c r="S26" i="117"/>
  <c r="T26" i="117"/>
  <c r="U26" i="117"/>
  <c r="R27" i="117"/>
  <c r="S27" i="117"/>
  <c r="T27" i="117"/>
  <c r="U27" i="117"/>
  <c r="R30" i="117"/>
  <c r="S30" i="117"/>
  <c r="T30" i="117"/>
  <c r="U30" i="117"/>
  <c r="R31" i="117"/>
  <c r="S31" i="117"/>
  <c r="T31" i="117"/>
  <c r="U31" i="117"/>
  <c r="R34" i="117"/>
  <c r="S34" i="117"/>
  <c r="T34" i="117"/>
  <c r="U34" i="117"/>
  <c r="R35" i="117"/>
  <c r="S35" i="117"/>
  <c r="T35" i="117"/>
  <c r="U35" i="117"/>
  <c r="R36" i="117"/>
  <c r="S36" i="117"/>
  <c r="T36" i="117"/>
  <c r="U36" i="117"/>
  <c r="R37" i="117"/>
  <c r="S37" i="117"/>
  <c r="T37" i="117"/>
  <c r="U37" i="117"/>
  <c r="R41" i="117"/>
  <c r="S41" i="117"/>
  <c r="T41" i="117"/>
  <c r="U41" i="117"/>
  <c r="R46" i="117"/>
  <c r="S46" i="117"/>
  <c r="T46" i="117"/>
  <c r="U46" i="117"/>
  <c r="R47" i="117"/>
  <c r="S47" i="117"/>
  <c r="T47" i="117"/>
  <c r="U47" i="117"/>
  <c r="U13" i="117"/>
  <c r="T13" i="117"/>
  <c r="S13" i="117"/>
  <c r="G10" i="104"/>
  <c r="G11" i="104"/>
  <c r="G13" i="104"/>
  <c r="G14" i="104"/>
  <c r="G15" i="104"/>
  <c r="G16" i="104"/>
  <c r="G9" i="104"/>
  <c r="F9" i="104"/>
  <c r="T28" i="125" l="1"/>
  <c r="Q25" i="125"/>
  <c r="Q24" i="125" s="1"/>
  <c r="Q23" i="125" s="1"/>
  <c r="N25" i="125"/>
  <c r="N24" i="125" s="1"/>
  <c r="N23" i="125" s="1"/>
  <c r="N34" i="125" s="1"/>
  <c r="P25" i="125"/>
  <c r="P24" i="125" s="1"/>
  <c r="P23" i="125" s="1"/>
  <c r="R28" i="125"/>
  <c r="M14" i="125"/>
  <c r="Q14" i="125"/>
  <c r="Q10" i="125" s="1"/>
  <c r="Q9" i="125" s="1"/>
  <c r="Q34" i="125" s="1"/>
  <c r="P14" i="125"/>
  <c r="P10" i="125" s="1"/>
  <c r="P9" i="125" s="1"/>
  <c r="P34" i="125" s="1"/>
  <c r="O14" i="125"/>
  <c r="N14" i="125"/>
  <c r="N10" i="125" s="1"/>
  <c r="N9" i="125" s="1"/>
  <c r="M10" i="125"/>
  <c r="M9" i="125" s="1"/>
  <c r="M34" i="125" s="1"/>
  <c r="O10" i="125"/>
  <c r="O9" i="125" s="1"/>
  <c r="O34" i="125" s="1"/>
  <c r="F10" i="104"/>
  <c r="F11" i="104"/>
  <c r="F13" i="104"/>
  <c r="F14" i="104"/>
  <c r="F15" i="104"/>
  <c r="F16" i="104"/>
  <c r="G11" i="103"/>
  <c r="G13" i="103"/>
  <c r="G15" i="103"/>
  <c r="G18" i="103"/>
  <c r="G20" i="103"/>
  <c r="G22" i="103"/>
  <c r="G28" i="103"/>
  <c r="F11" i="103"/>
  <c r="F13" i="103"/>
  <c r="F15" i="103"/>
  <c r="F18" i="103"/>
  <c r="F20" i="103"/>
  <c r="F22" i="103"/>
  <c r="F28" i="103"/>
  <c r="N12" i="117"/>
  <c r="N11" i="117" s="1"/>
  <c r="N10" i="117" s="1"/>
  <c r="O12" i="117"/>
  <c r="O11" i="117" s="1"/>
  <c r="O10" i="117" s="1"/>
  <c r="P12" i="117"/>
  <c r="P11" i="117" s="1"/>
  <c r="P10" i="117" s="1"/>
  <c r="Q12" i="117"/>
  <c r="Q11" i="117" s="1"/>
  <c r="Q10" i="117" s="1"/>
  <c r="M12" i="117"/>
  <c r="M11" i="117" s="1"/>
  <c r="M10" i="117" s="1"/>
  <c r="P15" i="117"/>
  <c r="M15" i="117"/>
  <c r="O16" i="117"/>
  <c r="O15" i="117" s="1"/>
  <c r="P16" i="117"/>
  <c r="Q16" i="117"/>
  <c r="Q15" i="117" s="1"/>
  <c r="N16" i="117"/>
  <c r="N15" i="117" s="1"/>
  <c r="M16" i="117"/>
  <c r="N19" i="117"/>
  <c r="N18" i="117" s="1"/>
  <c r="O19" i="117"/>
  <c r="O18" i="117" s="1"/>
  <c r="P19" i="117"/>
  <c r="P18" i="117" s="1"/>
  <c r="Q19" i="117"/>
  <c r="Q18" i="117" s="1"/>
  <c r="M19" i="117"/>
  <c r="M18" i="117" s="1"/>
  <c r="M14" i="117" s="1"/>
  <c r="O21" i="117"/>
  <c r="M21" i="117"/>
  <c r="N22" i="117"/>
  <c r="O22" i="117"/>
  <c r="P22" i="117"/>
  <c r="P21" i="117" s="1"/>
  <c r="Q22" i="117"/>
  <c r="M22" i="117"/>
  <c r="N25" i="117"/>
  <c r="N21" i="117" s="1"/>
  <c r="O25" i="117"/>
  <c r="P25" i="117"/>
  <c r="Q25" i="117"/>
  <c r="Q21" i="117" s="1"/>
  <c r="M25" i="117"/>
  <c r="N29" i="117"/>
  <c r="N28" i="117" s="1"/>
  <c r="O29" i="117"/>
  <c r="O28" i="117" s="1"/>
  <c r="P29" i="117"/>
  <c r="P28" i="117" s="1"/>
  <c r="Q29" i="117"/>
  <c r="Q28" i="117" s="1"/>
  <c r="M28" i="117"/>
  <c r="M29" i="117"/>
  <c r="O33" i="117"/>
  <c r="O32" i="117" s="1"/>
  <c r="P33" i="117"/>
  <c r="P32" i="117" s="1"/>
  <c r="Q33" i="117"/>
  <c r="Q32" i="117" s="1"/>
  <c r="M33" i="117"/>
  <c r="M32" i="117" s="1"/>
  <c r="Q40" i="117"/>
  <c r="N39" i="117"/>
  <c r="N38" i="117" s="1"/>
  <c r="O39" i="117"/>
  <c r="O38" i="117" s="1"/>
  <c r="Q39" i="117"/>
  <c r="Q38" i="117" s="1"/>
  <c r="O40" i="117"/>
  <c r="P40" i="117"/>
  <c r="P39" i="117" s="1"/>
  <c r="P38" i="117" s="1"/>
  <c r="N40" i="117"/>
  <c r="M40" i="117"/>
  <c r="M39" i="117" s="1"/>
  <c r="M38" i="117" s="1"/>
  <c r="P44" i="117"/>
  <c r="P43" i="117" s="1"/>
  <c r="P42" i="117" s="1"/>
  <c r="Q45" i="117"/>
  <c r="Q44" i="117" s="1"/>
  <c r="Q43" i="117" s="1"/>
  <c r="Q42" i="117" s="1"/>
  <c r="N45" i="117"/>
  <c r="O45" i="117"/>
  <c r="O44" i="117" s="1"/>
  <c r="O43" i="117" s="1"/>
  <c r="O42" i="117" s="1"/>
  <c r="P45" i="117"/>
  <c r="M45" i="117"/>
  <c r="N48" i="117"/>
  <c r="O48" i="117"/>
  <c r="P48" i="117"/>
  <c r="M48" i="117"/>
  <c r="M44" i="117" s="1"/>
  <c r="M43" i="117" s="1"/>
  <c r="M42" i="117" s="1"/>
  <c r="Q50" i="117"/>
  <c r="N52" i="117"/>
  <c r="M52" i="117"/>
  <c r="N53" i="117"/>
  <c r="O53" i="117"/>
  <c r="O52" i="117" s="1"/>
  <c r="P53" i="117"/>
  <c r="P52" i="117" s="1"/>
  <c r="P51" i="117" s="1"/>
  <c r="P50" i="117" s="1"/>
  <c r="Q53" i="117"/>
  <c r="Q52" i="117" s="1"/>
  <c r="M53" i="117"/>
  <c r="N56" i="117"/>
  <c r="N55" i="117" s="1"/>
  <c r="O56" i="117"/>
  <c r="O55" i="117" s="1"/>
  <c r="P56" i="117"/>
  <c r="P55" i="117" s="1"/>
  <c r="Q56" i="117"/>
  <c r="Q55" i="117" s="1"/>
  <c r="M55" i="117"/>
  <c r="M51" i="117" s="1"/>
  <c r="M50" i="117" s="1"/>
  <c r="M56" i="117"/>
  <c r="N61" i="117"/>
  <c r="N60" i="117" s="1"/>
  <c r="O61" i="117"/>
  <c r="P61" i="117"/>
  <c r="P60" i="117" s="1"/>
  <c r="Q61" i="117"/>
  <c r="Q60" i="117" s="1"/>
  <c r="M61" i="117"/>
  <c r="N63" i="117"/>
  <c r="O63" i="117"/>
  <c r="O60" i="117" s="1"/>
  <c r="P63" i="117"/>
  <c r="Q63" i="117"/>
  <c r="M63" i="117"/>
  <c r="M60" i="117" s="1"/>
  <c r="N65" i="117"/>
  <c r="O65" i="117"/>
  <c r="P65" i="117"/>
  <c r="Q65" i="117"/>
  <c r="M65" i="117"/>
  <c r="Q78" i="117"/>
  <c r="N69" i="117"/>
  <c r="O69" i="117"/>
  <c r="P69" i="117"/>
  <c r="Q69" i="117"/>
  <c r="M69" i="117"/>
  <c r="N78" i="117"/>
  <c r="O78" i="117"/>
  <c r="P78" i="117"/>
  <c r="M78" i="117"/>
  <c r="M68" i="117" s="1"/>
  <c r="N80" i="117"/>
  <c r="O80" i="117"/>
  <c r="P80" i="117"/>
  <c r="Q80" i="117"/>
  <c r="M80" i="117"/>
  <c r="N82" i="117"/>
  <c r="O82" i="117"/>
  <c r="P82" i="117"/>
  <c r="Q82" i="117"/>
  <c r="M82" i="117"/>
  <c r="N90" i="117"/>
  <c r="O90" i="117"/>
  <c r="P90" i="117"/>
  <c r="P89" i="117" s="1"/>
  <c r="Q90" i="117"/>
  <c r="N89" i="117"/>
  <c r="O89" i="117"/>
  <c r="Q89" i="117"/>
  <c r="N87" i="117"/>
  <c r="N86" i="117" s="1"/>
  <c r="O87" i="117"/>
  <c r="P87" i="117"/>
  <c r="Q87" i="117"/>
  <c r="Q86" i="117" s="1"/>
  <c r="O86" i="117"/>
  <c r="P86" i="117"/>
  <c r="P85" i="117" s="1"/>
  <c r="P84" i="117" s="1"/>
  <c r="N85" i="117"/>
  <c r="O85" i="117"/>
  <c r="O84" i="117" s="1"/>
  <c r="Q85" i="117"/>
  <c r="N84" i="117"/>
  <c r="Q84" i="117"/>
  <c r="M86" i="117"/>
  <c r="M87" i="117"/>
  <c r="M90" i="117"/>
  <c r="M89" i="117" s="1"/>
  <c r="L41" i="115"/>
  <c r="M82" i="115"/>
  <c r="N82" i="115"/>
  <c r="O82" i="115"/>
  <c r="L82" i="115"/>
  <c r="M80" i="115"/>
  <c r="N80" i="115"/>
  <c r="O80" i="115"/>
  <c r="L80" i="115"/>
  <c r="M78" i="115"/>
  <c r="N78" i="115"/>
  <c r="O78" i="115"/>
  <c r="L78" i="115"/>
  <c r="M69" i="115"/>
  <c r="N69" i="115"/>
  <c r="O69" i="115"/>
  <c r="L69" i="115"/>
  <c r="M65" i="115"/>
  <c r="N65" i="115"/>
  <c r="O65" i="115"/>
  <c r="L65" i="115"/>
  <c r="M63" i="115"/>
  <c r="N63" i="115"/>
  <c r="O63" i="115"/>
  <c r="L63" i="115"/>
  <c r="M61" i="115"/>
  <c r="N61" i="115"/>
  <c r="O61" i="115"/>
  <c r="L61" i="115"/>
  <c r="M56" i="115"/>
  <c r="M55" i="115" s="1"/>
  <c r="N56" i="115"/>
  <c r="N55" i="115" s="1"/>
  <c r="O56" i="115"/>
  <c r="O55" i="115" s="1"/>
  <c r="L56" i="115"/>
  <c r="L55" i="115" s="1"/>
  <c r="M53" i="115"/>
  <c r="M52" i="115" s="1"/>
  <c r="N53" i="115"/>
  <c r="N52" i="115" s="1"/>
  <c r="O53" i="115"/>
  <c r="O52" i="115" s="1"/>
  <c r="O51" i="115" s="1"/>
  <c r="O50" i="115" s="1"/>
  <c r="L53" i="115"/>
  <c r="L52" i="115" s="1"/>
  <c r="M48" i="115"/>
  <c r="N48" i="115"/>
  <c r="O48" i="115"/>
  <c r="L48" i="115"/>
  <c r="M45" i="115"/>
  <c r="M44" i="115" s="1"/>
  <c r="M43" i="115" s="1"/>
  <c r="M42" i="115" s="1"/>
  <c r="N45" i="115"/>
  <c r="O45" i="115"/>
  <c r="L45" i="115"/>
  <c r="L44" i="115" s="1"/>
  <c r="L43" i="115" s="1"/>
  <c r="L42" i="115" s="1"/>
  <c r="M33" i="115"/>
  <c r="M32" i="115" s="1"/>
  <c r="N33" i="115"/>
  <c r="N32" i="115" s="1"/>
  <c r="O33" i="115"/>
  <c r="O32" i="115" s="1"/>
  <c r="L33" i="115"/>
  <c r="L32" i="115" s="1"/>
  <c r="M29" i="115"/>
  <c r="M28" i="115" s="1"/>
  <c r="N29" i="115"/>
  <c r="N28" i="115" s="1"/>
  <c r="O29" i="115"/>
  <c r="O28" i="115" s="1"/>
  <c r="L29" i="115"/>
  <c r="L28" i="115" s="1"/>
  <c r="M24" i="115"/>
  <c r="N24" i="115"/>
  <c r="O24" i="115"/>
  <c r="L24" i="115"/>
  <c r="M21" i="115"/>
  <c r="N21" i="115"/>
  <c r="N20" i="115" s="1"/>
  <c r="O21" i="115"/>
  <c r="L21" i="115"/>
  <c r="L15" i="115"/>
  <c r="L14" i="115" s="1"/>
  <c r="N18" i="115"/>
  <c r="N17" i="115" s="1"/>
  <c r="O18" i="115"/>
  <c r="O17" i="115" s="1"/>
  <c r="M18" i="115"/>
  <c r="M17" i="115" s="1"/>
  <c r="L18" i="115"/>
  <c r="L17" i="115" s="1"/>
  <c r="M15" i="115"/>
  <c r="M14" i="115" s="1"/>
  <c r="N15" i="115"/>
  <c r="N14" i="115" s="1"/>
  <c r="O15" i="115"/>
  <c r="O14" i="115" s="1"/>
  <c r="M11" i="115"/>
  <c r="M10" i="115" s="1"/>
  <c r="M9" i="115" s="1"/>
  <c r="N11" i="115"/>
  <c r="N10" i="115" s="1"/>
  <c r="N9" i="115" s="1"/>
  <c r="O11" i="115"/>
  <c r="O10" i="115" s="1"/>
  <c r="O9" i="115" s="1"/>
  <c r="L11" i="115"/>
  <c r="L10" i="115" s="1"/>
  <c r="L9" i="115" s="1"/>
  <c r="L87" i="115"/>
  <c r="L86" i="115" s="1"/>
  <c r="B17" i="103"/>
  <c r="Q15" i="123"/>
  <c r="Q14" i="123" s="1"/>
  <c r="P15" i="123"/>
  <c r="P14" i="123" s="1"/>
  <c r="O15" i="123"/>
  <c r="O14" i="123" s="1"/>
  <c r="N15" i="123"/>
  <c r="N14" i="123" s="1"/>
  <c r="M15" i="123"/>
  <c r="M14" i="123" s="1"/>
  <c r="Q12" i="123"/>
  <c r="Q11" i="123" s="1"/>
  <c r="P12" i="123"/>
  <c r="P11" i="123" s="1"/>
  <c r="P10" i="123" s="1"/>
  <c r="P9" i="123" s="1"/>
  <c r="P18" i="123" s="1"/>
  <c r="O12" i="123"/>
  <c r="O11" i="123" s="1"/>
  <c r="N12" i="123"/>
  <c r="N11" i="123" s="1"/>
  <c r="M12" i="123"/>
  <c r="M11" i="123" s="1"/>
  <c r="M10" i="123" s="1"/>
  <c r="M9" i="123" s="1"/>
  <c r="M18" i="123" s="1"/>
  <c r="Q12" i="122"/>
  <c r="Q11" i="122"/>
  <c r="Q10" i="122"/>
  <c r="Q9" i="122" s="1"/>
  <c r="Q20" i="122" s="1"/>
  <c r="P12" i="122"/>
  <c r="P11" i="122" s="1"/>
  <c r="P10" i="122" s="1"/>
  <c r="P9" i="122" s="1"/>
  <c r="O12" i="122"/>
  <c r="O11" i="122" s="1"/>
  <c r="O10" i="122" s="1"/>
  <c r="O9" i="122" s="1"/>
  <c r="O20" i="122" s="1"/>
  <c r="N12" i="122"/>
  <c r="N11" i="122"/>
  <c r="N10" i="122"/>
  <c r="N9" i="122" s="1"/>
  <c r="P17" i="122"/>
  <c r="P16" i="122" s="1"/>
  <c r="P15" i="122" s="1"/>
  <c r="P14" i="122" s="1"/>
  <c r="O17" i="122"/>
  <c r="O16" i="122" s="1"/>
  <c r="O15" i="122" s="1"/>
  <c r="O14" i="122" s="1"/>
  <c r="N17" i="122"/>
  <c r="N16" i="122"/>
  <c r="N15" i="122"/>
  <c r="N14" i="122" s="1"/>
  <c r="M12" i="122"/>
  <c r="M17" i="122"/>
  <c r="M16" i="122" s="1"/>
  <c r="M15" i="122" s="1"/>
  <c r="M14" i="122" s="1"/>
  <c r="M11" i="122"/>
  <c r="M10" i="122" s="1"/>
  <c r="M9" i="122" s="1"/>
  <c r="Q12" i="121"/>
  <c r="Q11" i="121"/>
  <c r="Q10" i="121"/>
  <c r="Q9" i="121" s="1"/>
  <c r="Q15" i="121" s="1"/>
  <c r="P12" i="121"/>
  <c r="P11" i="121" s="1"/>
  <c r="P10" i="121" s="1"/>
  <c r="P9" i="121" s="1"/>
  <c r="P15" i="121" s="1"/>
  <c r="O12" i="121"/>
  <c r="O11" i="121" s="1"/>
  <c r="O10" i="121" s="1"/>
  <c r="O9" i="121" s="1"/>
  <c r="O15" i="121" s="1"/>
  <c r="N12" i="121"/>
  <c r="N11" i="121"/>
  <c r="N10" i="121"/>
  <c r="N9" i="121" s="1"/>
  <c r="N15" i="121" s="1"/>
  <c r="M12" i="121"/>
  <c r="M11" i="121" s="1"/>
  <c r="M10" i="121" s="1"/>
  <c r="M9" i="121" s="1"/>
  <c r="M15" i="121" s="1"/>
  <c r="Q12" i="120"/>
  <c r="Q11" i="120" s="1"/>
  <c r="Q10" i="120" s="1"/>
  <c r="Q9" i="120" s="1"/>
  <c r="P12" i="120"/>
  <c r="P11" i="120" s="1"/>
  <c r="P10" i="120" s="1"/>
  <c r="P9" i="120" s="1"/>
  <c r="O12" i="120"/>
  <c r="O11" i="120" s="1"/>
  <c r="O10" i="120" s="1"/>
  <c r="O9" i="120" s="1"/>
  <c r="N12" i="120"/>
  <c r="N11" i="120" s="1"/>
  <c r="N10" i="120" s="1"/>
  <c r="N9" i="120" s="1"/>
  <c r="M12" i="120"/>
  <c r="M11" i="120" s="1"/>
  <c r="M10" i="120" s="1"/>
  <c r="M9" i="120" s="1"/>
  <c r="Q20" i="120"/>
  <c r="Q19" i="120"/>
  <c r="P20" i="120"/>
  <c r="O20" i="120"/>
  <c r="O19" i="120"/>
  <c r="N20" i="120"/>
  <c r="N19" i="120" s="1"/>
  <c r="M20" i="120"/>
  <c r="M19" i="120"/>
  <c r="P19" i="120"/>
  <c r="Q17" i="120"/>
  <c r="Q16" i="120"/>
  <c r="Q15" i="120" s="1"/>
  <c r="Q14" i="120" s="1"/>
  <c r="P17" i="120"/>
  <c r="P16" i="120"/>
  <c r="P15" i="120"/>
  <c r="P14" i="120" s="1"/>
  <c r="O17" i="120"/>
  <c r="O16" i="120"/>
  <c r="O15" i="120"/>
  <c r="O14" i="120" s="1"/>
  <c r="N17" i="120"/>
  <c r="N16" i="120" s="1"/>
  <c r="N15" i="120" s="1"/>
  <c r="M17" i="120"/>
  <c r="M16" i="120" s="1"/>
  <c r="M15" i="120" s="1"/>
  <c r="Q84" i="119"/>
  <c r="Q83" i="119" s="1"/>
  <c r="P84" i="119"/>
  <c r="O84" i="119"/>
  <c r="O83" i="119"/>
  <c r="N84" i="119"/>
  <c r="M84" i="119"/>
  <c r="M83" i="119"/>
  <c r="P83" i="119"/>
  <c r="N83" i="119"/>
  <c r="Q81" i="119"/>
  <c r="Q80" i="119" s="1"/>
  <c r="Q79" i="119" s="1"/>
  <c r="Q78" i="119" s="1"/>
  <c r="P81" i="119"/>
  <c r="O81" i="119"/>
  <c r="O80" i="119" s="1"/>
  <c r="O79" i="119" s="1"/>
  <c r="N81" i="119"/>
  <c r="N80" i="119" s="1"/>
  <c r="N79" i="119" s="1"/>
  <c r="N78" i="119" s="1"/>
  <c r="M81" i="119"/>
  <c r="M80" i="119" s="1"/>
  <c r="M79" i="119" s="1"/>
  <c r="P80" i="119"/>
  <c r="P79" i="119"/>
  <c r="P78" i="119" s="1"/>
  <c r="Q76" i="119"/>
  <c r="P76" i="119"/>
  <c r="O76" i="119"/>
  <c r="N76" i="119"/>
  <c r="M76" i="119"/>
  <c r="Q74" i="119"/>
  <c r="P74" i="119"/>
  <c r="P63" i="119" s="1"/>
  <c r="P54" i="119" s="1"/>
  <c r="P53" i="119" s="1"/>
  <c r="O74" i="119"/>
  <c r="N74" i="119"/>
  <c r="M74" i="119"/>
  <c r="Q72" i="119"/>
  <c r="P72" i="119"/>
  <c r="O72" i="119"/>
  <c r="N72" i="119"/>
  <c r="M72" i="119"/>
  <c r="Q64" i="119"/>
  <c r="P64" i="119"/>
  <c r="O64" i="119"/>
  <c r="O63" i="119" s="1"/>
  <c r="N64" i="119"/>
  <c r="M64" i="119"/>
  <c r="Q63" i="119"/>
  <c r="Q60" i="119"/>
  <c r="P60" i="119"/>
  <c r="O60" i="119"/>
  <c r="O55" i="119" s="1"/>
  <c r="N60" i="119"/>
  <c r="M60" i="119"/>
  <c r="Q58" i="119"/>
  <c r="P58" i="119"/>
  <c r="O58" i="119"/>
  <c r="N58" i="119"/>
  <c r="N55" i="119" s="1"/>
  <c r="M58" i="119"/>
  <c r="Q56" i="119"/>
  <c r="P56" i="119"/>
  <c r="P55" i="119" s="1"/>
  <c r="O56" i="119"/>
  <c r="N56" i="119"/>
  <c r="M56" i="119"/>
  <c r="M55" i="119" s="1"/>
  <c r="Q51" i="119"/>
  <c r="P51" i="119"/>
  <c r="O51" i="119"/>
  <c r="N51" i="119"/>
  <c r="N50" i="119"/>
  <c r="M51" i="119"/>
  <c r="M50" i="119" s="1"/>
  <c r="Q50" i="119"/>
  <c r="P50" i="119"/>
  <c r="O50" i="119"/>
  <c r="Q48" i="119"/>
  <c r="Q47" i="119" s="1"/>
  <c r="Q46" i="119" s="1"/>
  <c r="Q45" i="119" s="1"/>
  <c r="P48" i="119"/>
  <c r="P47" i="119" s="1"/>
  <c r="P46" i="119" s="1"/>
  <c r="P45" i="119" s="1"/>
  <c r="O48" i="119"/>
  <c r="O47" i="119" s="1"/>
  <c r="N48" i="119"/>
  <c r="N47" i="119" s="1"/>
  <c r="M48" i="119"/>
  <c r="M47" i="119" s="1"/>
  <c r="M46" i="119"/>
  <c r="M45" i="119" s="1"/>
  <c r="Q43" i="119"/>
  <c r="P43" i="119"/>
  <c r="O43" i="119"/>
  <c r="N43" i="119"/>
  <c r="M43" i="119"/>
  <c r="Q40" i="119"/>
  <c r="Q39" i="119" s="1"/>
  <c r="Q38" i="119" s="1"/>
  <c r="Q37" i="119" s="1"/>
  <c r="P40" i="119"/>
  <c r="O40" i="119"/>
  <c r="N40" i="119"/>
  <c r="N39" i="119" s="1"/>
  <c r="N38" i="119" s="1"/>
  <c r="N37" i="119" s="1"/>
  <c r="M40" i="119"/>
  <c r="M39" i="119" s="1"/>
  <c r="M38" i="119" s="1"/>
  <c r="M37" i="119" s="1"/>
  <c r="Q35" i="119"/>
  <c r="Q34" i="119"/>
  <c r="Q33" i="119" s="1"/>
  <c r="P35" i="119"/>
  <c r="P34" i="119" s="1"/>
  <c r="P33" i="119" s="1"/>
  <c r="O35" i="119"/>
  <c r="O34" i="119" s="1"/>
  <c r="O33" i="119"/>
  <c r="N35" i="119"/>
  <c r="M35" i="119"/>
  <c r="N34" i="119"/>
  <c r="N33" i="119" s="1"/>
  <c r="M34" i="119"/>
  <c r="M33" i="119" s="1"/>
  <c r="Q29" i="119"/>
  <c r="Q28" i="119" s="1"/>
  <c r="P29" i="119"/>
  <c r="P28" i="119" s="1"/>
  <c r="O29" i="119"/>
  <c r="N29" i="119"/>
  <c r="N28" i="119" s="1"/>
  <c r="M29" i="119"/>
  <c r="M28" i="119" s="1"/>
  <c r="O28" i="119"/>
  <c r="Q25" i="119"/>
  <c r="P25" i="119"/>
  <c r="P24" i="119" s="1"/>
  <c r="O25" i="119"/>
  <c r="O24" i="119" s="1"/>
  <c r="N25" i="119"/>
  <c r="N24" i="119" s="1"/>
  <c r="M25" i="119"/>
  <c r="M24" i="119" s="1"/>
  <c r="Q24" i="119"/>
  <c r="Q22" i="119"/>
  <c r="Q18" i="119" s="1"/>
  <c r="P22" i="119"/>
  <c r="O22" i="119"/>
  <c r="N22" i="119"/>
  <c r="M22" i="119"/>
  <c r="Q19" i="119"/>
  <c r="P19" i="119"/>
  <c r="P18" i="119" s="1"/>
  <c r="O19" i="119"/>
  <c r="N19" i="119"/>
  <c r="M19" i="119"/>
  <c r="M18" i="119"/>
  <c r="Q16" i="119"/>
  <c r="Q15" i="119" s="1"/>
  <c r="P16" i="119"/>
  <c r="P15" i="119"/>
  <c r="O16" i="119"/>
  <c r="N16" i="119"/>
  <c r="N15" i="119" s="1"/>
  <c r="M16" i="119"/>
  <c r="M15" i="119" s="1"/>
  <c r="O15" i="119"/>
  <c r="Q12" i="119"/>
  <c r="Q11" i="119" s="1"/>
  <c r="Q10" i="119" s="1"/>
  <c r="P12" i="119"/>
  <c r="P11" i="119" s="1"/>
  <c r="P10" i="119" s="1"/>
  <c r="O12" i="119"/>
  <c r="N12" i="119"/>
  <c r="N11" i="119" s="1"/>
  <c r="N10" i="119" s="1"/>
  <c r="M12" i="119"/>
  <c r="M11" i="119" s="1"/>
  <c r="M10" i="119" s="1"/>
  <c r="O11" i="119"/>
  <c r="O10" i="119" s="1"/>
  <c r="Q12" i="118"/>
  <c r="Q11" i="118" s="1"/>
  <c r="P12" i="118"/>
  <c r="P11" i="118" s="1"/>
  <c r="O12" i="118"/>
  <c r="O11" i="118"/>
  <c r="N12" i="118"/>
  <c r="N11" i="118" s="1"/>
  <c r="M12" i="118"/>
  <c r="M11" i="118" s="1"/>
  <c r="Q14" i="118"/>
  <c r="P14" i="118"/>
  <c r="O14" i="118"/>
  <c r="O9" i="118" s="1"/>
  <c r="O19" i="118" s="1"/>
  <c r="N14" i="118"/>
  <c r="M14" i="118"/>
  <c r="N63" i="119"/>
  <c r="P39" i="119"/>
  <c r="P38" i="119" s="1"/>
  <c r="P37" i="119" s="1"/>
  <c r="O90" i="115"/>
  <c r="O89" i="115" s="1"/>
  <c r="N90" i="115"/>
  <c r="N89" i="115" s="1"/>
  <c r="M90" i="115"/>
  <c r="M89" i="115" s="1"/>
  <c r="L90" i="115"/>
  <c r="L89" i="115" s="1"/>
  <c r="O87" i="115"/>
  <c r="O86" i="115" s="1"/>
  <c r="O85" i="115" s="1"/>
  <c r="O84" i="115" s="1"/>
  <c r="N87" i="115"/>
  <c r="N86" i="115" s="1"/>
  <c r="M87" i="115"/>
  <c r="M86" i="115" s="1"/>
  <c r="E17" i="103"/>
  <c r="D17" i="103"/>
  <c r="C17" i="103"/>
  <c r="E32" i="105"/>
  <c r="D32" i="105"/>
  <c r="C32" i="105"/>
  <c r="B32" i="105"/>
  <c r="F32" i="105"/>
  <c r="G32" i="105"/>
  <c r="E12" i="104"/>
  <c r="D12" i="104"/>
  <c r="C12" i="104"/>
  <c r="B12" i="104"/>
  <c r="E8" i="104"/>
  <c r="B8" i="104"/>
  <c r="E8" i="103"/>
  <c r="M85" i="115" l="1"/>
  <c r="M84" i="115" s="1"/>
  <c r="L20" i="115"/>
  <c r="M20" i="115"/>
  <c r="O44" i="115"/>
  <c r="O43" i="115" s="1"/>
  <c r="O42" i="115" s="1"/>
  <c r="N51" i="115"/>
  <c r="N50" i="115" s="1"/>
  <c r="N13" i="115"/>
  <c r="N60" i="115"/>
  <c r="N68" i="115"/>
  <c r="F17" i="103"/>
  <c r="M59" i="117"/>
  <c r="M58" i="117" s="1"/>
  <c r="P20" i="122"/>
  <c r="M85" i="117"/>
  <c r="M84" i="117" s="1"/>
  <c r="M9" i="117"/>
  <c r="M93" i="117" s="1"/>
  <c r="F8" i="103"/>
  <c r="G12" i="104"/>
  <c r="M14" i="119"/>
  <c r="P14" i="119"/>
  <c r="P9" i="119" s="1"/>
  <c r="P87" i="119" s="1"/>
  <c r="N18" i="119"/>
  <c r="N46" i="119"/>
  <c r="N45" i="119" s="1"/>
  <c r="N54" i="119"/>
  <c r="N53" i="119" s="1"/>
  <c r="O78" i="119"/>
  <c r="M14" i="120"/>
  <c r="M23" i="120" s="1"/>
  <c r="Q68" i="117"/>
  <c r="Q59" i="117" s="1"/>
  <c r="Q58" i="117" s="1"/>
  <c r="N68" i="117"/>
  <c r="N59" i="117" s="1"/>
  <c r="N58" i="117" s="1"/>
  <c r="N44" i="117"/>
  <c r="N43" i="117" s="1"/>
  <c r="N42" i="117" s="1"/>
  <c r="P9" i="118"/>
  <c r="P19" i="118" s="1"/>
  <c r="N14" i="119"/>
  <c r="N9" i="119" s="1"/>
  <c r="N87" i="119" s="1"/>
  <c r="O18" i="119"/>
  <c r="M63" i="119"/>
  <c r="M54" i="119" s="1"/>
  <c r="M53" i="119" s="1"/>
  <c r="Q10" i="123"/>
  <c r="Q9" i="123" s="1"/>
  <c r="Q18" i="123" s="1"/>
  <c r="M13" i="115"/>
  <c r="M8" i="115" s="1"/>
  <c r="L60" i="115"/>
  <c r="M60" i="115"/>
  <c r="L68" i="115"/>
  <c r="M68" i="115"/>
  <c r="P68" i="117"/>
  <c r="P59" i="117" s="1"/>
  <c r="P58" i="117" s="1"/>
  <c r="N51" i="117"/>
  <c r="N50" i="117" s="1"/>
  <c r="N85" i="115"/>
  <c r="N84" i="115" s="1"/>
  <c r="Q14" i="119"/>
  <c r="Q9" i="119" s="1"/>
  <c r="O39" i="119"/>
  <c r="O38" i="119" s="1"/>
  <c r="O37" i="119" s="1"/>
  <c r="O46" i="119"/>
  <c r="O45" i="119" s="1"/>
  <c r="M78" i="119"/>
  <c r="O10" i="123"/>
  <c r="O9" i="123" s="1"/>
  <c r="O18" i="123" s="1"/>
  <c r="O20" i="115"/>
  <c r="O13" i="115" s="1"/>
  <c r="O8" i="115" s="1"/>
  <c r="N44" i="115"/>
  <c r="N43" i="115" s="1"/>
  <c r="N42" i="115" s="1"/>
  <c r="L51" i="115"/>
  <c r="L50" i="115" s="1"/>
  <c r="M51" i="115"/>
  <c r="M50" i="115" s="1"/>
  <c r="O60" i="115"/>
  <c r="O68" i="115"/>
  <c r="O68" i="117"/>
  <c r="O59" i="117" s="1"/>
  <c r="O58" i="117" s="1"/>
  <c r="O14" i="119"/>
  <c r="O9" i="119" s="1"/>
  <c r="Q55" i="119"/>
  <c r="Q54" i="119" s="1"/>
  <c r="Q53" i="119" s="1"/>
  <c r="O54" i="119"/>
  <c r="O53" i="119" s="1"/>
  <c r="M9" i="118"/>
  <c r="M19" i="118" s="1"/>
  <c r="L85" i="115"/>
  <c r="L84" i="115" s="1"/>
  <c r="L13" i="115"/>
  <c r="L8" i="115" s="1"/>
  <c r="N8" i="115"/>
  <c r="G17" i="103"/>
  <c r="F12" i="104"/>
  <c r="P23" i="120"/>
  <c r="O23" i="120"/>
  <c r="Q9" i="118"/>
  <c r="Q19" i="118" s="1"/>
  <c r="N9" i="118"/>
  <c r="N19" i="118" s="1"/>
  <c r="O51" i="117"/>
  <c r="O50" i="117" s="1"/>
  <c r="P14" i="117"/>
  <c r="P9" i="117" s="1"/>
  <c r="Q14" i="117"/>
  <c r="Q9" i="117" s="1"/>
  <c r="O14" i="117"/>
  <c r="O9" i="117" s="1"/>
  <c r="P93" i="117"/>
  <c r="E17" i="104"/>
  <c r="B17" i="104"/>
  <c r="E30" i="103"/>
  <c r="C30" i="103"/>
  <c r="B30" i="103"/>
  <c r="N14" i="120"/>
  <c r="Q23" i="120"/>
  <c r="N10" i="123"/>
  <c r="N9" i="123" s="1"/>
  <c r="N18" i="123" s="1"/>
  <c r="N20" i="122"/>
  <c r="M9" i="119"/>
  <c r="N23" i="120"/>
  <c r="M20" i="122"/>
  <c r="L59" i="115" l="1"/>
  <c r="L58" i="115" s="1"/>
  <c r="N59" i="115"/>
  <c r="N58" i="115" s="1"/>
  <c r="N93" i="115" s="1"/>
  <c r="M87" i="119"/>
  <c r="Q87" i="119"/>
  <c r="L93" i="115"/>
  <c r="Q93" i="117"/>
  <c r="O59" i="115"/>
  <c r="O58" i="115" s="1"/>
  <c r="O93" i="115" s="1"/>
  <c r="M59" i="115"/>
  <c r="M58" i="115" s="1"/>
  <c r="M93" i="115" s="1"/>
  <c r="O87" i="119"/>
  <c r="F30" i="103"/>
  <c r="O93" i="117"/>
  <c r="D8" i="103"/>
  <c r="G8" i="103" s="1"/>
  <c r="C8" i="104"/>
  <c r="D8" i="104"/>
  <c r="N33" i="117"/>
  <c r="N32" i="117" s="1"/>
  <c r="N14" i="117" s="1"/>
  <c r="N9" i="117" s="1"/>
  <c r="N93" i="117" s="1"/>
  <c r="D30" i="103" l="1"/>
  <c r="G30" i="103" s="1"/>
  <c r="D17" i="104"/>
  <c r="G8" i="104"/>
  <c r="C17" i="104"/>
  <c r="F17" i="104" s="1"/>
  <c r="F8" i="104"/>
  <c r="G17" i="104" l="1"/>
</calcChain>
</file>

<file path=xl/comments1.xml><?xml version="1.0" encoding="utf-8"?>
<comments xmlns="http://schemas.openxmlformats.org/spreadsheetml/2006/main">
  <authors>
    <author>PRESUPUESTOS</author>
  </authors>
  <commentList>
    <comment ref="D13" authorId="0" shapeId="0">
      <text>
        <r>
          <rPr>
            <b/>
            <sz val="9"/>
            <color indexed="81"/>
            <rFont val="Tahoma"/>
            <family val="2"/>
          </rPr>
          <t>PRESUPUESTOS:</t>
        </r>
        <r>
          <rPr>
            <sz val="9"/>
            <color indexed="81"/>
            <rFont val="Tahoma"/>
            <family val="2"/>
          </rPr>
          <t xml:space="preserve">
Capitulo 1000 (menos pda. 1521) (mas impuestos pdas. 3981 y 3982)
</t>
        </r>
      </text>
    </comment>
    <comment ref="D22" authorId="0" shapeId="0">
      <text>
        <r>
          <rPr>
            <b/>
            <sz val="9"/>
            <color indexed="81"/>
            <rFont val="Tahoma"/>
            <family val="2"/>
          </rPr>
          <t>PRESUPUESTOS:</t>
        </r>
        <r>
          <rPr>
            <sz val="9"/>
            <color indexed="81"/>
            <rFont val="Tahoma"/>
            <family val="2"/>
          </rPr>
          <t xml:space="preserve">
Partida 1521 (Liquidaciones por indemnizaciones y por sueldos y salarios caídos)</t>
        </r>
      </text>
    </comment>
  </commentList>
</comments>
</file>

<file path=xl/sharedStrings.xml><?xml version="1.0" encoding="utf-8"?>
<sst xmlns="http://schemas.openxmlformats.org/spreadsheetml/2006/main" count="2863" uniqueCount="880">
  <si>
    <t>(3)</t>
  </si>
  <si>
    <t>(4)</t>
  </si>
  <si>
    <t>(5)</t>
  </si>
  <si>
    <t>(7)</t>
  </si>
  <si>
    <t>(8)</t>
  </si>
  <si>
    <t>(9)</t>
  </si>
  <si>
    <t>(6)</t>
  </si>
  <si>
    <t>AI</t>
  </si>
  <si>
    <t>DENOMINACIÓN</t>
  </si>
  <si>
    <t xml:space="preserve">CAPÍTULO   </t>
  </si>
  <si>
    <t>A)</t>
  </si>
  <si>
    <t>B)</t>
  </si>
  <si>
    <t>PARTIDA</t>
  </si>
  <si>
    <t>F</t>
  </si>
  <si>
    <t>SF</t>
  </si>
  <si>
    <t>FI</t>
  </si>
  <si>
    <t>DEVENGADO
(2)</t>
  </si>
  <si>
    <t>EJERCIDO
(3)</t>
  </si>
  <si>
    <t>PP</t>
  </si>
  <si>
    <t>B)  EXPLICACIÓN A LAS VARIACIONES DEL PRESUPUESTO EJERCIDO RESPECTO AL DEVENGADO</t>
  </si>
  <si>
    <t>ECG-1 EVOLUCIÓN PRESUPUESTAL POR CAPÍTULO DE GASTO CON DÍGITO IDENTIFICADOR 1</t>
  </si>
  <si>
    <t>ECG-2 EVOLUCIÓN PRESUPUESTAL POR CAPÍTULO DE GASTO CON DÍGITO IDENTIFICADOR  2</t>
  </si>
  <si>
    <t>EPC EVOLUCIÓN PRESUPUESTAL DE PARTIDAS CENTRALIZADAS O CONSOLIDADAS</t>
  </si>
  <si>
    <t>EJE</t>
  </si>
  <si>
    <r>
      <t xml:space="preserve">Titular: </t>
    </r>
    <r>
      <rPr>
        <b/>
        <vertAlign val="superscript"/>
        <sz val="12"/>
        <rFont val="Gotham Rounded Book"/>
        <family val="3"/>
      </rPr>
      <t>2)</t>
    </r>
  </si>
  <si>
    <r>
      <t xml:space="preserve">Responsable: </t>
    </r>
    <r>
      <rPr>
        <b/>
        <vertAlign val="superscript"/>
        <sz val="12"/>
        <rFont val="Gotham Rounded Book"/>
        <family val="3"/>
      </rPr>
      <t>3)</t>
    </r>
  </si>
  <si>
    <t>VARIACIÓN</t>
  </si>
  <si>
    <t>ARF APLICACIÓN DE LOS RECURSOS DE ORIGEN FEDERAL</t>
  </si>
  <si>
    <t>ACCIONES REALIZADAS CON RECURSOS DE ORIGEN FEDERAL: (4)</t>
  </si>
  <si>
    <t>PRESUPUESTO (Pesos con dos decimales)</t>
  </si>
  <si>
    <t>TOTAL GASTO CORRIENTE</t>
  </si>
  <si>
    <t>TOTAL GASTO DE CAPITAL</t>
  </si>
  <si>
    <t>PAGADO
(4)</t>
  </si>
  <si>
    <t>(5)=2-1</t>
  </si>
  <si>
    <t>(6)=3-2</t>
  </si>
  <si>
    <t>TOTAL
URG (10)</t>
  </si>
  <si>
    <t>TOTAL URG     (10)</t>
  </si>
  <si>
    <t>TOTAL URG  (12)</t>
  </si>
  <si>
    <t>PROGRAMADO
 (1)</t>
  </si>
  <si>
    <t>A)  EXPLICACIÓN A LAS VARIACIONES DEL PRESUPUESTO  DEVENGADO  RESPECTO DEL PROGRAMADOAL PERIODO</t>
  </si>
  <si>
    <t>PROGRAMADO 
 (1)</t>
  </si>
  <si>
    <t>A)  EXPLICACIÓN A LAS VARIACIONES DEL PRESUPUESTO  DEVENGADO  RESPECTO DEL PROGRAMADO AL PERIODO</t>
  </si>
  <si>
    <t>CAPÍTULO</t>
  </si>
  <si>
    <t>02CD02 DELEGACIÓN AZCAPOTZALCO</t>
  </si>
  <si>
    <t>SERVICIO</t>
  </si>
  <si>
    <t>FOMENTO DE ACTIVIDADES DEPORTIVAS Y RECREATIVAS</t>
  </si>
  <si>
    <t>EVENTO</t>
  </si>
  <si>
    <t>PROMOCIÓN DE ACTIVIDADES CULTURALES</t>
  </si>
  <si>
    <t>MANTENIMIENTO, CONSERVACIÓN Y REHABILITACIÓN DE INFRAESTRUCTURA EDUCATIVA</t>
  </si>
  <si>
    <t>INMUEBLE</t>
  </si>
  <si>
    <t>SERVICIO Y AYUDA DE ASISTENCIA SOCIAL</t>
  </si>
  <si>
    <t>SERVICIOS COMPLEMENTARIOS DE VIGILANCIA</t>
  </si>
  <si>
    <t>POLICÍA</t>
  </si>
  <si>
    <t>GESTIÓN INTEGRAL DEL RIESGO EN MATERIA DE PROTECCIÓN CIVIL</t>
  </si>
  <si>
    <t>ACCIÓN</t>
  </si>
  <si>
    <t>REORDENAMIENTO DE LA VÍA PÚBLICA CON ENFOQUE DE DESARROLLO ECONÓMICO</t>
  </si>
  <si>
    <t>APOYO A MYPES</t>
  </si>
  <si>
    <t>RECOLECCIÓN DE RESIDUOS SÓLIDOS</t>
  </si>
  <si>
    <t>MANTENIMIENTO, CONSERVACIÓN Y REHABILITACIÓN AL SISTEMA DE DRENAJE</t>
  </si>
  <si>
    <t>MANTENIMIENTO DE ÁREAS VERDES</t>
  </si>
  <si>
    <t>M2</t>
  </si>
  <si>
    <t>SERVICIO DE PODA DE ÁRBOLES</t>
  </si>
  <si>
    <t>PIEZA</t>
  </si>
  <si>
    <t>BALIZAMIENTO EN VIALIDADES</t>
  </si>
  <si>
    <t>METRO</t>
  </si>
  <si>
    <t>MANTENIMIENTO, CONSERVACIÓN Y REHABILITACIÓN EN VIALIDADES SECUNDARIAS</t>
  </si>
  <si>
    <t>MANTENIMIENTO, REHABILITACIÓN Y CONSERVACIÓN DE  IMAGEN URBANA</t>
  </si>
  <si>
    <t>ESPACIO PÚBLICO</t>
  </si>
  <si>
    <t>SEÑALAMIENTO EN VIALIDADES</t>
  </si>
  <si>
    <t>MANTENIMIENTO, CONSERVACIÓN Y REHABILITACIÓN DE INFRAESTRUCTURA DE AGUA POTABLE</t>
  </si>
  <si>
    <t>ALUMBRADO PÚBLICO</t>
  </si>
  <si>
    <t>LUMINARIA</t>
  </si>
  <si>
    <t>APOYO ADMINISTRATIVO</t>
  </si>
  <si>
    <t>UNIDAD RESPONSABLE DEL GASTO: 02 CD 02     DELEGACIÓN AZCAPOTZALCO</t>
  </si>
  <si>
    <t>PERÍODO: ENERO - MARZO  2017</t>
  </si>
  <si>
    <t>UNIDAD RESPONSABLE DEL GASTO: 02 CD 02   DELEGACIÓN AZCAPOTZALCO</t>
  </si>
  <si>
    <t>Con este recurso no se han realizado acciones ya que no se a ejercido durante este trimestre.</t>
  </si>
  <si>
    <t>FONDO, CONVENIO, SUBSIDIO O PARTICIPACIÓN: 5.O.1.7.0 Recursos Federales-Participaciones a Entidades Federstivas y Municipios-Participaciones en Ingresos Federales-2017-Original de la UR</t>
  </si>
  <si>
    <t>FONDO, CONVENIO, SUBSIDIO O PARTICIPACIÓN: 5.P.1.7.0 Fondo de aportaciones para el Fortalecimiento de los Municipios y de las demarcaciones territoriales del D.F. (FORTAMUN)</t>
  </si>
  <si>
    <t xml:space="preserve">FONDO, CONVENIO, SUBSIDIO O PARTICIPACIÓN: 5.P.2.7.0.- Fondo de Aportaciones para el Fortalecimiento de las Entidades Federativas (FAFEF)  </t>
  </si>
  <si>
    <t>Lic. Víctor Manuel Motta  Mercado</t>
  </si>
  <si>
    <t>Director General de Administración</t>
  </si>
  <si>
    <t xml:space="preserve">                                                                                           </t>
  </si>
  <si>
    <t xml:space="preserve">A) </t>
  </si>
  <si>
    <t xml:space="preserve">B) </t>
  </si>
  <si>
    <t>APP-1 AVANCE PROGRAMÁTICO-PRESUPUESTAL DE ACTIVIDADES INSTITUCIONALES</t>
  </si>
  <si>
    <t>UNIDAD RESPONSABLE DEL GASTO:   02 CD 02   DELEGACIÓN AZCAPOTZALCO</t>
  </si>
  <si>
    <t>UNIDAD
DE
MEDIDA</t>
  </si>
  <si>
    <t>R      E      S      U      L      T      A      D      O      S</t>
  </si>
  <si>
    <t>FÍSICO</t>
  </si>
  <si>
    <t>PRESUPUESTAL   (Pesos con dos decimales)</t>
  </si>
  <si>
    <t>IARCM
(%)
3/8</t>
  </si>
  <si>
    <t>ALCANZADO
(2)</t>
  </si>
  <si>
    <t>PROGRAMADO
 (4)</t>
  </si>
  <si>
    <t>DEVENGADO
(5)</t>
  </si>
  <si>
    <t>EJERCIDO
(6)</t>
  </si>
  <si>
    <t>PAGADO
(7)</t>
  </si>
  <si>
    <t>EQUIDAD E INCLUSIÓN SOCIAL PARA EL DESARROLLO HUMANO</t>
  </si>
  <si>
    <t>GOBIERNO</t>
  </si>
  <si>
    <t>JUSTICIA</t>
  </si>
  <si>
    <t>DERECHOS HUMANOS</t>
  </si>
  <si>
    <t xml:space="preserve"> </t>
  </si>
  <si>
    <t>ACCIONES EN PRO DE LA IGUALDAD DE GÉNERO</t>
  </si>
  <si>
    <t>ASUNTO</t>
  </si>
  <si>
    <t>DESARROLLO SOCIAL</t>
  </si>
  <si>
    <t>VIVIENDA Y SERVICIOS A LA COMUNIDAD</t>
  </si>
  <si>
    <t>SERVICIOS COMUNALES</t>
  </si>
  <si>
    <t>SANIDAD ANIMAL</t>
  </si>
  <si>
    <t>RECREACIÓN, CULTURA Y OTRAS MANIFESTACIONES SOCIALES</t>
  </si>
  <si>
    <t>DEPORTE Y RECREACIÓN</t>
  </si>
  <si>
    <t>MANTENIMIENTO,CONSERVACIÓN Y REHABILITACIÓN DE ESPACIOS DEPORTIVOS</t>
  </si>
  <si>
    <t>CULTURA</t>
  </si>
  <si>
    <t xml:space="preserve">EDUCACIÓN </t>
  </si>
  <si>
    <t>EDUCACIÓN  BÁSICA</t>
  </si>
  <si>
    <t>APOYO A LA EDUCACIÓN</t>
  </si>
  <si>
    <t>PERSONA</t>
  </si>
  <si>
    <t>PROTECCIÓN SOCIAL</t>
  </si>
  <si>
    <t>OTROS DE SEGURIDAD SOCIAL Y ASISTENCIA SOCIAL</t>
  </si>
  <si>
    <t>MANTENIMIENTO, CONSERVACIÓN Y REHABILITACIÓN DE INFRAESTRUCTURA DE DESARROLLO SOCIAL</t>
  </si>
  <si>
    <t>OPERACIÓN DE CENTROS DE DESARROLLO INFANTIL EN DELEGACIONES</t>
  </si>
  <si>
    <t>DESARROLLO ECONOMICO</t>
  </si>
  <si>
    <t>ASUNTOS ECONÓMICOS, COMERCIALES Y LABORALES EN GENERAL</t>
  </si>
  <si>
    <t>ASUNTOS LABORALES GENERALES</t>
  </si>
  <si>
    <t>FOMENTO AL EMPLEO</t>
  </si>
  <si>
    <t>GOBERNABILIDAD, SEGURIDAD Y PROTECCIÓN CIUDADANA</t>
  </si>
  <si>
    <t>ASUNTOS DE ORDEN PÚBLICO Y DE SEGURIDAD INTERIOR</t>
  </si>
  <si>
    <t>APOYO A LA PREVENCIÓN DEL DELITO</t>
  </si>
  <si>
    <t>PREDIO</t>
  </si>
  <si>
    <t>PROTECCIÓN CIVIL</t>
  </si>
  <si>
    <t>DESARROLLO ECONÓMICO SUSTENTABLE</t>
  </si>
  <si>
    <t>DESARROLLO ECONÓMICO</t>
  </si>
  <si>
    <t>ASUNTOS ECONÓMICOS Y COMERCIALES EN GENERAL</t>
  </si>
  <si>
    <t>COMERCIANTE</t>
  </si>
  <si>
    <t>OTRAS INDUSTRIAS Y OTROS ASUNTOS ECONÓMICOS</t>
  </si>
  <si>
    <t>OTROS ASUNTOS ECONÓMICOS</t>
  </si>
  <si>
    <t>EMPRESA</t>
  </si>
  <si>
    <t>HABITABILIDAD Y SERVICIOS, ESPACIOS PÚBLICOS E INFRAESTRUCTURA</t>
  </si>
  <si>
    <t>PROTECCIÓN AMBIENTAL</t>
  </si>
  <si>
    <t>ORDENACIÓN DE DESECHOS</t>
  </si>
  <si>
    <t>TONELADA</t>
  </si>
  <si>
    <t>ORDENACIÓN DE AGUAS RESIDUALES, DRENAJE Y ALCANTARILLADO</t>
  </si>
  <si>
    <t>KILOMETRO</t>
  </si>
  <si>
    <t>PROTECCIÓN DE LA DIVERSIDAD BIOLÓGICA Y EL PAISAJE</t>
  </si>
  <si>
    <t>URBANIZACIÓN</t>
  </si>
  <si>
    <t>MANTENIMIENTO, CONSERVACIÓN Y REHABILITACIÓN A EDIFICIOS PÚBLICOS</t>
  </si>
  <si>
    <t>MANTENIMIENTO, CONSERVACIÓN Y REHABILITACIÓN DE BANQUETAS</t>
  </si>
  <si>
    <t>MANTENIMIENTO, CONSERVACIÓN Y REHABILITACIÓN DE INFRAESTRUCTURA COMERCIAL</t>
  </si>
  <si>
    <t>ABASTECIMIENTO DE AGUA</t>
  </si>
  <si>
    <t>MANTENIMIENTO, CONSERVACIÓN Y REHABILITACIÓN PARA UNIDADES HABITACIONALES Y VIVIENDA</t>
  </si>
  <si>
    <t>APOYO</t>
  </si>
  <si>
    <t>EFECTIVIDAD, RENDICIÓN DE CUENTAS Y COMBATE A LA CORRUPCIÓN</t>
  </si>
  <si>
    <t>COORDINACIÓN DE LA POLÍTICA DE GOBIERNO</t>
  </si>
  <si>
    <t>PRESIDENCIA/GUBERNATURA</t>
  </si>
  <si>
    <t>COORDINACIÓN DE POLÍTICAS</t>
  </si>
  <si>
    <t>OTROS SERVICIOS GENERALES</t>
  </si>
  <si>
    <t xml:space="preserve">OTROS </t>
  </si>
  <si>
    <t>TRÁMITE</t>
  </si>
  <si>
    <t xml:space="preserve">TOTAL URG </t>
  </si>
  <si>
    <t>APP-2  EXPLICACIÓN A LAS VARIACIONES DEL AVANCE PROGRAMÁTICO-PRESUPUESTAL DE ACTIVIDADES INSTITUCIONALES</t>
  </si>
  <si>
    <t>A) Causas de las variaciones del Índice de Aplicación de Recursos para la Consecución de Metas Programadas (IARCM)</t>
  </si>
  <si>
    <t>APP-3  AVANCE PROGRAMÁTICO-PRESUPUESTAL DE ACTIVIDADES INSTITUCIONALES FINANCIADAS CON RECURSOS DE ORIGEN FEDERAL</t>
  </si>
  <si>
    <t>FONDO, CONVENIO, SUBSIDIO O PARTICIPACIÓN: (1)</t>
  </si>
  <si>
    <t>UNIDAD RESPONSABLE DEL GASTO:    02  CD 02    DELEGACIÓN AZCAPOTZALCO</t>
  </si>
  <si>
    <t>AVANCE %</t>
  </si>
  <si>
    <t>ORIGINAL
(1)</t>
  </si>
  <si>
    <t>PROGRAMADO 
 (2)</t>
  </si>
  <si>
    <t>ALCANZADO
(3)</t>
  </si>
  <si>
    <t>3/1*100
=(4)</t>
  </si>
  <si>
    <t>3/2*100
=(5)</t>
  </si>
  <si>
    <t>APROBADO
(6)</t>
  </si>
  <si>
    <t>MODIFICADO
(7)</t>
  </si>
  <si>
    <t>DEVENGADO
(8)</t>
  </si>
  <si>
    <t>EJERCIDO
(9)</t>
  </si>
  <si>
    <t>PAGADO
(10)</t>
  </si>
  <si>
    <t>8/6*100
=(11)</t>
  </si>
  <si>
    <t>8/7*100
=(12)</t>
  </si>
  <si>
    <t>9/6*100
=(13)</t>
  </si>
  <si>
    <t>9/7*100
=(14)</t>
  </si>
  <si>
    <t>FONDO, CONVENIO, SUBSIDIO O PARTICIPACIÓN: 5.M.Y.6.5 PROYECTO DE DESARROLLO REGIONAL IV 2016 - REMANENTES DE PRINCIPAL</t>
  </si>
  <si>
    <t>FONDO, CONVENIO, SUBSIDIO O PARTICIPACIÓN: 5.P.2.6.5.- Fondo de Aportaciones para el Fortalecimiento de las Entidades Federativas (FAFEF) Remanentes de Principal</t>
  </si>
  <si>
    <t xml:space="preserve">FONDO, CONVENIO, SUBSIDIO O PARTICIPACIÓN: 5.P.6.7.0.  Fondo de Aportaciones para la Infraestructura Social  (FAIS)  </t>
  </si>
  <si>
    <t>INFORME  DE  AVANCE  TRIMESTRAL
ENERO-JUNIO 2017</t>
  </si>
  <si>
    <t>PERÍODO: ENERO - JUNIO  2017</t>
  </si>
  <si>
    <t>CONSTRUCCION Y AMPLIACION DE EDIFICIOS PUBLICOS.</t>
  </si>
  <si>
    <t>CONSTRUCCION Y AMPLIACION DE INFRAESTRUCTURA DE SALUD.</t>
  </si>
  <si>
    <t>CONSTRUCCION Y AMPLIACION DE INFRAESTRUCTURA DE CULTURA.</t>
  </si>
  <si>
    <t xml:space="preserve">MANTENIMIENTO, CONSERVACION Y REHABILITACION DE INFRAESTRUCTURA CULTURA </t>
  </si>
  <si>
    <t>CONSTRUCCION Y AMPIACION DE INFRAESTRUCTURA DE DESARROLLO SOCIAL</t>
  </si>
  <si>
    <t>CONSTRUCCION Y AMPLIACION DE EDIFICIOS PUBLICOS</t>
  </si>
  <si>
    <t>PERÍODO: ENERO - JUNIO 2017</t>
  </si>
  <si>
    <t>DESARROLLO SOCIAL.</t>
  </si>
  <si>
    <t>ICMPP (%)
2/1=(3)</t>
  </si>
  <si>
    <t>ICPPP (%)
5/4
(8)</t>
  </si>
  <si>
    <t>El gasto se ejercio en capitulo 1000  en : Sueldos base al personal permanente, Sueldos al personal a lista de raya base, Sueldos base al personal eventual, Retribuciones por servicios de carácter social, Prima quinquenal por años de servicios efectivos prestados, Prima de vacaciones, Gratificación de fin de año, Horas extraordinarias, Guardias, Compensaciones, Compensaciones por servicios eventuales, Compensaciones adicionales y provisionales por servicios especiales, Aportaciones a instituciones de seguridad social, Aportaciones a fondos de vivienda, Aportaciones al sistema para el retiro o a la administradora de fondos para el retiro y ahorro solidario, Primas por seguro de vida del personal civil, Primas por seguro de retiro del personal al servicio de las unidades responsables del gasto del Distrito Federal. Cuotas para el fondo de ahorro y fondo de trabajo, Vales, Apoyo económico por defunción de familiares directos, Estancias de Desarrollo Infantil, Asignaciones para requerimiento de cargos de servidores públicos de nivel técnico operativo, de confianza y personal de la rama médica, Asignaciones para prestaciones a personal sindicalizado y no sindicalizado, Otras prestaciones contractuales, Asignaciones conmemorativas, Asignaciones para pago de antigüedad, Apoyos colectivos, Apoyos a la capacitación de los servidores públicos, Asignaciones para requerimiento de cargos de servidores públicos superiores y de mandos medios así como de líderes coordinadores y enlaces, Becas de licenciatura,  Otras prestaciones sociales y económicas, Estímulos por productividad, eficiencia y calidad en el desempeño, Premio de antigüedad y Premio de asistencia.</t>
  </si>
  <si>
    <t>En el capitulo 2000 en: Materiales, útiles y equipos menores de oficina, Materiales y útiles de impresión y reproducción, Materiales, útiles y equipos menores de tecnologías de la información y comunicaciones, Material impreso e información digital, Material de limpieza, Material y útil de enseñanza, Productos alimenticios y bebidas para personas, Productos alimenticios para animales, Utensilios para el servicio de alimentación, Productos alimenticios, agropecuarios y forestales adquiridos como materia prima, Insumos textiles adquiridos como materia prima, Productos de papel, cartón e impresos adquiridos como materia prima, Combustibles, lubricantes, aditivos, carbón y sus derivados adquiridos como materia prima, Productos químicos, farmacéuticos y de laboratorio adquiridos como materia prima, Productos metálicos y a base de minerales no metálicos adquiridos como materia prima, Productos de cuero, piel, plástico y hule adquiridos como materia prima, Mercancías adquiridas para su comercialización, Otros productos adquiridos como materia prima, Mezcla asfáltica, Otros productos minerales no metálicos, Cemento y productos de concreto, Cal, yeso y productos de yeso, Madera y productos de madera, Vidrio y productos de vidrio, Material eléctrico y electrónico, Artículos metálicos para la construcción, Materiales complementarios, Otros materiales y artículos de construcción y reparación, Productos químicos básicos, Fertilizantes, pesticidas y otros agroquímicos, Medicinas y productos farmacéuticos, Materiales, accesorios y suministros médicos, Fibras sintéticas, hules, plásticos y derivados, Otros productos químicos, Combustibles, lubricantes y aditivos, Carbón y sus derivados, Vestuario y uniformes, Prendas de seguridad y protección personal, Artículos deportivos, Productos textiles, Blancos y otros productos textiles, excepto prendas de vestir, Materiales de seguridad pública, Herramientas menores, Refacciones y accesorios menores de edificios, Refacciones y accesorios menores de mobiliario y equipo de administración, educacional y recreativo, Refacciones y accesorios menores de equipo de cómputo y tecnologías de la información, Refacciones y accesorios menores de equipo e instrumental médico y de laboratorio, Refacciones y accesorios menores de equipo de transporte, Refacciones y accesorios menores de maquinaria y otros equipos, Refacciones y accesorios menores otros bienes muebles.</t>
  </si>
  <si>
    <t xml:space="preserve">En el Capitulo 3000 en: Gas, Agua potable, Agua tratada, Telefonía tradicional, Servicios de telecomunicaciones y satélites, Servicios de acceso de Internet, redes y procesamiento de información, Servicios integrales y otros servicios, Otros arrendamientos, Servicios de consultoría administrativa, procesos, técnica y en tecnologías de la información, Servicios de apoyo administrativo y fotocopiado, Servicios de impresión, Servicios financieros y bancarios, Reparación, mantenimiento y conservación de equipo de transporte para la ejecución de programas de seguridad pública y atención de desastres naturales, Reparación, mantenimiento y conservación de equipo de transporte destinados a servidores públicos y servicios administrativos, Instalación, reparación y mantenimiento de maquinaria, otros equipos y herramienta, Servicios de limpieza y manejo de desechos, Servicios de jardinería y fumigación, Servicios de revelado de fotografías, Pasajes terrestres al interior del Distrito Federal, Espectáculos culturales, Servicios funerarios y de cementerio a los familiares de los civiles y pensionistas directos, Impuestos y derechos, Otros gastos por responsabilidades, Impuesto sobre nóminas, Otros impuestos derivados de una relación laboral.
</t>
  </si>
  <si>
    <t>En el Capitulo 4000 en Premios y otras ayudas sociales a personas.</t>
  </si>
  <si>
    <t xml:space="preserve">En el Capitulo 6000 en Edificación no habitacional. </t>
  </si>
  <si>
    <t xml:space="preserve">En el Capitulo 6000 en Edificación no habitacional Y Construcción de vías de comunicación </t>
  </si>
  <si>
    <t>En el Capitulo 6000 en Edificación no habitacional Y División de terrenos y construcción de obras de urbanización.</t>
  </si>
  <si>
    <t>Se ejercio en la compra de Carbon, asi como el Servicio de energía eléctrica, Telefonía tradicional, Servicios de vigilancia Y Seguro de bienes patrimoniales</t>
  </si>
  <si>
    <t>A)  Variaciones entre el Presupuesto Devengado y el Programado: No presenta variación entre le presupuesto devengado y programado.</t>
  </si>
  <si>
    <t>A)  Variaciones entre el Presupuesto Devengado y el Programado: No presenta presupuesto programado debido a que el calendario presupuestal se integró en el segundo trimestre del año.</t>
  </si>
  <si>
    <t>La variación que se observa entre la meta física programada y alcanzada, se deriva al aprovechamiento de los recursos humanos y materiales para los trabajos de señalamiento en vialidades peatonales y vehiculares a cargo de esta delegación.</t>
  </si>
  <si>
    <t>No existe variación entre lo programado y lo alcanzado, cumpliéndose con los objetivos en el Segundo trimestre.</t>
  </si>
  <si>
    <t xml:space="preserve">Se imparten cursos y talleres, así como asistencia médica, dental y psicológica, estimulación temprana, pláticas para el desarrollo personal, familiar y comunitario, entre otras. Estos servicios buscan atender las diferentes problemáticas de cada zona de impacto de los Centros de Desarrollo Comunitario, Centro de  Servicios Comunitarios y el Módulo Providencia. También brinda este tipo de servicios, a través de  las brigadas comunitarias que se efectúan 5 días a la semana, en las diferentes colonias de la Delegación. </t>
  </si>
  <si>
    <t xml:space="preserve">Se realizò el pago referente a los Sueldos al personal a lista de raya base ya que en el caso de la Subdirección de Servicios Sociales, se imparten cursos y talleres, así como asistencia médica, dental y psicológica, estimulación temprana, pláticas para el desarrollo personal, familiar y comunitario, entre otras. Estos servicios buscan atender las diferentes problemáticas de cada zona de impacto de los Centros de Desarrollo Comunitario, Centro de  Servicios Comunitarios y el Módulo Providencia. También brinda este tipo de servicios, a través de  las brigadas comunitarias que se efectúan 5 días a la semana, en las diferentes colonias de la Delegación.                                                                                                                                                                                          </t>
  </si>
  <si>
    <t xml:space="preserve">Acciones Realizadas con Gasto de Inversión: </t>
  </si>
  <si>
    <t>EJERCIDO</t>
  </si>
  <si>
    <t>PROGRAMADO</t>
  </si>
  <si>
    <t>ORIGINAL</t>
  </si>
  <si>
    <t>Se realizò el pago referente a los Sueldos base al personal permanete ya que en el caso de la Subdirección de Servicios Sociales, se imparten cursos y talleres, así como asistencia médica, dental y psicológica, estimulación temprana, pláticas para el desarrollo personal, familiar y comunitario, entre otras. Estos servicios buscan atender las diferentes problemáticas de cada zona de impacto de los Centros de Desarrollo Comunitario, Centro de  Servicios Comunitarios y el Módulo Providencia. También brinda este tipo de servicios, a través de  las brigadas comunitarias que se efectúan 5 días a la semana, en las diferentes colonias de la Delegación.                                                                                                                                                                                          En el caso de la Subdirección de Equidad Social, se refiere a los Programas Sociales operados por esta instancia, como es el caso de Apoyo Económico a Adultos Mayores 60-64 años, Apoyo Económico a Personas con Discapacidad, Programa Mujeres con Oficio y Apoyo en Especie a Personas con Discapacidad. En el período que se analiza se ha analizado la documentación de los beneficiarios para verificar la autenticidad de los datos.</t>
  </si>
  <si>
    <t xml:space="preserve">Acciones Realizadas con Gasto Corriente: </t>
  </si>
  <si>
    <t>Objetivo: Brindar servicios y ayuda de asistencia social a la ciudadanía de la demarcación.</t>
  </si>
  <si>
    <t>6892</t>
  </si>
  <si>
    <t>Persona</t>
  </si>
  <si>
    <t>230</t>
  </si>
  <si>
    <t>9</t>
  </si>
  <si>
    <t>6</t>
  </si>
  <si>
    <t>2</t>
  </si>
  <si>
    <t>1</t>
  </si>
  <si>
    <t>APROBADO</t>
  </si>
  <si>
    <t>ALCANZADA</t>
  </si>
  <si>
    <t>PROGRAMADA</t>
  </si>
  <si>
    <t>PRESUPUESTO (Pesos)</t>
  </si>
  <si>
    <t>METAS</t>
  </si>
  <si>
    <t>UNIDAD DE
MEDIDA</t>
  </si>
  <si>
    <t>AO</t>
  </si>
  <si>
    <t>Acciones Realizadas con Gasto de Inversión: No se tiene  ejercido gasto de inversión</t>
  </si>
  <si>
    <t>En total los 14 Centros de Desarrollo Infantil da una alimentacion balanceada para combatir la desnutricion infantil que afecta principalmente a las familias bulnerables, dando un beneficio a 801 niñas y niños de la demarcacion Azcapotzalco.</t>
  </si>
  <si>
    <t>Objetivo: Brindar servicios educativo y alimentacion balanceada para las niñas y niños que acuden a los Centros de Desarrollo Infantil CENDIS de la demarcación.</t>
  </si>
  <si>
    <t>360</t>
  </si>
  <si>
    <t>'OPERACIÓN DE CENTROS DE DESARROLLO INFANTIL EN DELEGACIONES</t>
  </si>
  <si>
    <t>229</t>
  </si>
  <si>
    <t>Se realizaron trabajos de mantenimiento correctivo a diversos Centros de Desarrollo Social. Los trabajos realizados fueron los siguientes:  lavado de cisterna, limpieza de azotea, lavado de tinacos, limpieza de jardineras, desazolve, albañilería, electricidad, pintura, impermeabilización, plomería, herrería.</t>
  </si>
  <si>
    <t>Se realizò el Apoyo económico por defunción de familiares directos,  asì como la compra de diversos Materiales complementarios y Productos textiles, para el mantenimiento de los Centros de Atenciòn Social</t>
  </si>
  <si>
    <t>Objetivo: Brindar espacios comodos y adecuados para las diferentes actividades que se imparten y se ofrecen en los diferentes Centros Sociales.</t>
  </si>
  <si>
    <t>7</t>
  </si>
  <si>
    <t>MANTENIMIETO, CONSERVACION Y REHABILITACIÓN DE INFRAESTRUCTURA DESARROLLO SOCIAL</t>
  </si>
  <si>
    <t>Construcciòn de Centro de Desarrollo Social en la Colonia El Arenal.</t>
  </si>
  <si>
    <t>Acciones Realizadas con Gasto Corriente:  No se tiene ejercido gasto corriente.</t>
  </si>
  <si>
    <t>Objetivo: Brindar espacios comodos y adecuados para las diferentes actividades que se imparten y se ofrecen en los diferentes Centros de Desarrollo Social.</t>
  </si>
  <si>
    <t>0</t>
  </si>
  <si>
    <t>227</t>
  </si>
  <si>
    <t>Se realizaron trabajos de mantenimiento correctivo a diversos Planteles. Los trabajos realizados fueron los siguientes: retiro de escombro, lavado de cisterna, limpieza de azotea, lavado de tinacos, limpieza de jardineras, desazolve, albañilería, electricidad, pintura, impermeabilización, plomería, herrería, (Jardines de niños, primarias y secundarias).</t>
  </si>
  <si>
    <t>Acciones Realizadas con Gasto de Inversión: (8)</t>
  </si>
  <si>
    <t>Se realizaròn Aportaciones a instituciones de seguridad social por los sueldos pagados en este trimestre, se compraron materiales para el mantenimiento de inmuebles:  Cemento y productos de concreto, Materiales complementarios y  Productos textiles</t>
  </si>
  <si>
    <t>Objetivo: Brinar escuelas públicas de calidad a los estudiantes y personal docentede la Delegación Azcapotzalco</t>
  </si>
  <si>
    <t>10</t>
  </si>
  <si>
    <t>218</t>
  </si>
  <si>
    <t>5</t>
  </si>
  <si>
    <t>3</t>
  </si>
  <si>
    <t>Se abquirieròn diversos Materiales y útiles de enseñanza para cursos impartidos, asì como  Productos alimenticios y bebidas para personas que apoyaron en los diversos cursos.</t>
  </si>
  <si>
    <t>Objetivo: Brinar apoyo a los estudiantes y personal docente de la Delegación Azcapotzalco</t>
  </si>
  <si>
    <t>260</t>
  </si>
  <si>
    <t xml:space="preserve">APOYO A LA EDUCACION. </t>
  </si>
  <si>
    <t>216</t>
  </si>
  <si>
    <t>Se realizaron diversos programas para toda la población de la demarcación, que incluye el programa "Miercoles de cine en Foro Cultural" saí como obras de teatro, conciertos musicales y eventos de danza regional, clasicoy contemporánea, con buenos resultados para el disfrute de 10,522 personas.</t>
  </si>
  <si>
    <t>Uno de los objetivos prioritarios para implusar el desarrollo social en la demarcación ha sido el fomento de las actividades culturales, como Chocolateando (narrativa de crónicas y leyendas de la demarcación), Jueves de Trío (presentación de musical en espacio público), Viernes de Variedades (presentacion de diferentes expresiones artísticas en espacio público), Domingo de Orquesta (Presentación musical en espacio público), Feria del Libro y Evento en celebración del día del músico (Homenaje a José José).</t>
  </si>
  <si>
    <t>En total, las actividades, talleres y eventos culturales en el trimestres ABRIL-JUNIO han alcanzado una cifra de 65, para el disfrute de 10,522 habitantes de nuestra demarcación.</t>
  </si>
  <si>
    <t>En total, las actividades, talleres y eventos culturales en el trimestres enero marzo han alcanzado una cifra de 356, para el disfrute de 28,670 habitantes de nuestra demarcación.</t>
  </si>
  <si>
    <t>Acciones Realizadas con Gasto Corriente: (7)</t>
  </si>
  <si>
    <t>Objetivo: Incentivar y acercar a la población a eventos culturales  que se realizan dentro de la demarcación.</t>
  </si>
  <si>
    <t>600</t>
  </si>
  <si>
    <t>Evento</t>
  </si>
  <si>
    <t>215</t>
  </si>
  <si>
    <t>4</t>
  </si>
  <si>
    <t>Se realizò la Rehabilitación de los Museos Azcapotzalco y de los Pueblos Originales, Dentro del Perímetro Delegacional.</t>
  </si>
  <si>
    <t>Objetivo: Brindar espacios comodos y adecuados para las diferentes actividades culturales que se ofrecen en los diferentes Museos dentro del Perìmetro Delegacional.</t>
  </si>
  <si>
    <t>MANTENIMIENTO, CONSERVACION Y REHABILITACION DE INFRAESTRUCTURA CULTURAL</t>
  </si>
  <si>
    <t>214</t>
  </si>
  <si>
    <t>Objetivo: Llevar a cabo la rehabilitación de edificios para brindar a la población servicos públicos de calidad.</t>
  </si>
  <si>
    <t>213</t>
  </si>
  <si>
    <t>Se realizò la Rehabilitación de Trotapistas, en los deportivos Ceylán, Xochinahuac y Azcapotzalco, Deportivos Ceylán, Xochinahuac y Azcapotzalco, ubicados dentro del Perímetro Delegacional.</t>
  </si>
  <si>
    <t>Se adquirio Material eléctrico y electrónico asì como  Productos químicos básicos, para el mantenimiento de inmuebles.</t>
  </si>
  <si>
    <t>Objetivo: Fomentar las actividades deportivas y recreativas para una vida más saludable en la comunidad de Azcapotzalco</t>
  </si>
  <si>
    <t>212</t>
  </si>
  <si>
    <t>Se pagaròn Guardias al personal</t>
  </si>
  <si>
    <t>Se continuó con la promoción de las actividades deportivas que se desarrollaron en los Centros Deportivos de la delegación en beneficio de la salud de los habitantes de Azcapotzalco. Tuvieron lugar 436 eventos en los parques y centros deportivos dependientes de la Dirección del  Deporte, asi como el  apoyo brindado en actividades deportivas interdelegacionales de equipos representativos de Azcapotzalco.</t>
  </si>
  <si>
    <t>240</t>
  </si>
  <si>
    <t>Se realizò la Ampliación y Equipamiento de una Clínica Comunitaria, Calle Liberato Lara s/n, Esq. Gral. Joaquín Amaro, Colonia Ampliación San Pedro Xalpa, Delegación Azcapotzalco.</t>
  </si>
  <si>
    <t>Objetivo: Brindar espacios comodos y adecuados para la atenciòn medica que se ofrece en las diferentes Clinicas Comunitarias.</t>
  </si>
  <si>
    <t>207</t>
  </si>
  <si>
    <t>Objetivo: Disminuir el problema de salud que representa la rabia entre perros y gatos, asimismo se fomenta la educación entre la comunidad de Azcapotzalco sobre el control de sus mascotas, con el fin de evitar una aumento desmedido de animales callejeros</t>
  </si>
  <si>
    <t>1400</t>
  </si>
  <si>
    <t>203</t>
  </si>
  <si>
    <t>Se realizó la jornada por los Derechos de la Mujer para reflexionar sobre la condición de género.</t>
  </si>
  <si>
    <t>Se brindo atenciòn a la Casa de emergencia para mujeres victimas de violencia, 16 beneficiarias , apoyo en especie asi como contención psicológica, asesoría jurídica, apoyo de trabajo social, atención médica y talleres de habilidades para el trabajo, así como de habilidades sociales que colaboren con su empoderamiento y la visibilización de la violencia</t>
  </si>
  <si>
    <t xml:space="preserve">Brindar un espacio seguro con las condiciones básicas necesarias de resguardo temporal de 3 a 5 días de mujeres, sus hijas e hijos, víctimas de violencia que ponga en riesgo su integridad física, emocional y su vida, coadyuvando a su empoderamiento, rescate y ejercicio de sus derechos y su reinserción social, con una atención digna, especializada e integral. </t>
  </si>
  <si>
    <t>Objetivo: Promover la Igualdad de género con todos los habitantes de la demarcación</t>
  </si>
  <si>
    <t>ACCIONES EN PRO DE LA IGUALDAD DE GENERO</t>
  </si>
  <si>
    <t>201</t>
  </si>
  <si>
    <t>PERÍODO:  ENERO - JUNIO 2017</t>
  </si>
  <si>
    <t>UNIDAD RESPONSABLE DEL GASTO: 02CD02 DELEGACIÓN AZCAPOTZALCO</t>
  </si>
  <si>
    <t>AR  ACCIONES REALIZADAS PARA LA CONSECUCIÓN DE METAS DE LAS ACTIVIDADES INSTITUCIONALES</t>
  </si>
  <si>
    <t>Se atendieron emergencias tales como: atropellados, enfermos y lesionados de diversa índole, en las que se brindaron atención de primer contacto. Así como mitigación de riesgo por fugas de agua, fugas de gas, árboles en riesgo, percances automovilísticos, encharcamientos y socavamientos, asì  mismo se pago de sueldos y salarios al personal.</t>
  </si>
  <si>
    <t>Se proporcionó asistencia técnica para la realización de eventos que implicaron la concentración multitudinaria de ciudadanos, asì  mismo se pago de sueldos y salarios al personal.</t>
  </si>
  <si>
    <t>Atención de emergencias: Se Realizarón servicios de atención pre-hospitalaria, primer contacto y mitigación de riesgo. Realizamos operativos para brindar asistencia técnica y acompañamiento a eventos culturales y tradicionales. 
Dentro de este campo de actividades, cabe señalar que cubrimos a una franja poblacional del orden de 66,000 habitantes aproximadamente. Y tuvimos presencia en las siguientes colonias:
Azcapotzalco Centro, Aguilera, Industrial Vallejo, La Providencia, Nueva Santa María, Prados del Rosario, Prohogar, Reynosa Tamaulipas, San Álvaro, San Juan Tilhuaca, San Marcos, San Pedro Xalpa, Santa Apolonia, Santa Bárbara, Santa Cruz Acayucan, Santa Lucía, Santiago Ahuizotla, Santo Domingo, U.H El Rosario, Victoria de la Democracias, San Sebastián y Santa Ines.</t>
  </si>
  <si>
    <t>Objetivo: Proporcionar seguridad a la población, concientizar y fomentar acciones de prevención en caso de desastres naturales y/o emergencias. Atender las demandas de los ciudadanos en materia de Protección civil.</t>
  </si>
  <si>
    <t>204</t>
  </si>
  <si>
    <t xml:space="preserve">Se realizó presencia en Mercados Públicos, Iglesias y Parroquias (apoyos en Fiestas patronales y otros eventos dentro de las mismas), se brindó el apoyo a 1,864 eventos Deportivos y Culturales realizados en todo el perímetro Delegacional. </t>
  </si>
  <si>
    <t xml:space="preserve">Se llevaron acabo los recorridos dentro los espacios de recreación a fin de evitar el mal uso, el consumo de cualquier bebida o droga asi como el robo a los visitantes teniendo 566 acciones preventivas. Los Deportivos fueron los siguientes: Deportivo Azcapotzalco, Deportivo 20 de noviembre,  Deportivo Renovación,  Deportivo Victoria de las Democracias, Alameda Norte y Parque Tezozomoc. </t>
  </si>
  <si>
    <t>Se recorrieron todas las colonias de esta delegación sin embargo se puso mayor atención a las colonias:U.H El Rosario, San Martin Xochinahuac, U.H. Presidente Madero, U.H. Francisco Villa, U.H Prados del Rosario, Hacienda del Rosario,  La española, Pasteros,  Tierra Nueva, San Rafael, Santa Bárbara, Reynosa Tamaulipas, Santa Bárbara, San Juan Tlihuaca,  San Antonio,  Tezozomoc, Las trancas, Nueva Tezozomoc, Centro de Azcapotzalco, San Álvaro, Nextengo, Ángel Zimbrón, Clavería, Nueva Santa María, Tlatílco, Victoria de las Democracias, Aguilera, Liberación, Patrimonio Familiar, Arenal, Pro-Hogar, Euzkadi, La Raza.</t>
  </si>
  <si>
    <t>Objetivo: Garantizar en coordinación con las Delegaciones, que el acceso y uso del espacio público se lleve a cabo con el mínimo de impactos negativos a la población. Toda expresión política y social debe ser atendida de manera respetuosa.</t>
  </si>
  <si>
    <t>63</t>
  </si>
  <si>
    <t>126</t>
  </si>
  <si>
    <t>Se proporciona el apoyo a personal de Segurid con Productos alimenticios y bebidas, asi como  con Vestuario y uniformes y con Servicios de apoyo administrativo y fotocopiado</t>
  </si>
  <si>
    <t>Objetivo: Garantizar la seguridad de la población fija y flotante de esta demarcación territorial.</t>
  </si>
  <si>
    <t>APOYO A LA PREVENCION DEL DELITO</t>
  </si>
  <si>
    <t>Acciones Realizadas con Gasto de Inversión: Se adquirieron materiales diversos tales como Fibras sintéticas, hules, plásticos y derivados para la imparticiòn de cursos.</t>
  </si>
  <si>
    <t>Se realizaron cursos de capacitación en temas administrativos, financieros, contables, desarrollo personal, mercadotecnia, manejo higiénico de alimentos y cooperativismo, con lo que se busca impulsar y fomentar el desarrollo económico de los emprendedores de la delegación.</t>
  </si>
  <si>
    <t>Objetivo: Proporcionar capacitación y desarrollo a los microempresarios de esta demarcación para lograr un crecimiento en sus empresas y puedan continuar con la generación de empleos.</t>
  </si>
  <si>
    <t>300</t>
  </si>
  <si>
    <t>Empresa</t>
  </si>
  <si>
    <t>Se llevó a cabo los programas de ordenamiento en vía pública apegado a la normatividad con los comerciantes que están incluidos en el programa SISCOVIP y lo que establece el Artículo 304 del Código Fiscal para el Distrito Federal, asì como el pago de sueldos y salarios al personal.</t>
  </si>
  <si>
    <t>50</t>
  </si>
  <si>
    <t>Comerciante</t>
  </si>
  <si>
    <t>Acciones Realizadas con Gasto de Inversión: No se tiene ejercido con gasto de Inversiòn.</t>
  </si>
  <si>
    <t>Se brindo mantenimiento a las àreas comunes y aplicaciòn de nuevas tècnologias para mejorar la calidad de vida de las familias de las U.H. y colonias beneficiadas.</t>
  </si>
  <si>
    <t xml:space="preserve">Objetivo: Brindar a la población local y flotante calles y avenidas iluminadas, para que realicen sus recorridos familiares y/o de origen destino, asimismo, disminuir la delincuencia en vías públicas. </t>
  </si>
  <si>
    <t>224</t>
  </si>
  <si>
    <t>Con la finalidad de contribuir al ahorro de energia se sustituyeron gradualmente las luminarias de 250W por de 140 W</t>
  </si>
  <si>
    <t>Trabajadores operativos adscritos a esta delegación realizaron trabajos de mantenimiento preventivo a luminarias en vialidades vehiculares y peatonales de la demarcación en beneficio de la población local y flotante.</t>
  </si>
  <si>
    <t>Se rehabilataròn circuitos, cambiando o reponiendo o reconectando equipos de control y lineas de alimentacion de los circuitos de alumbrado pùblico.</t>
  </si>
  <si>
    <t>Se rehabilataròn luminarias cambiando o reponiendo material de falla (làmpara, balastro, fotoceldas, lineas de alimentaciòn).</t>
  </si>
  <si>
    <t>Instalación de señalamientos verticales en 16 Colonias de esta delegación. Se realizo el pago de sueldos y salarios al personal.</t>
  </si>
  <si>
    <t>Acciones Realizadas con Gasto Corriente:  Se adquiriero diversos Materiales complementarios.</t>
  </si>
  <si>
    <t>Objetivo: Brindar a la población local y flotante señalamientos viales para mejor ubicación de calles y centros de interés.</t>
  </si>
  <si>
    <t>60</t>
  </si>
  <si>
    <t>Servicios de consultoría administrativa, procesos, técnica y en tecnologías de la información.</t>
  </si>
  <si>
    <t>Rehabilitación del Parque Tezozomoc.</t>
  </si>
  <si>
    <t>Rehabilitación de Ciclovía en las Colonias Arenal, Tlatilco y Ampliación del Gas y en la Avenida Ferrocarriles Nacionales. En las colonias Arenal, Tlatilco, Ampliación del Gas y en Av. Ferrocarriles Nacionales, dentro del Perímetro Delegacional.</t>
  </si>
  <si>
    <t>Se efectuó retiro de escombro en diferentes Colonias de esta demarcación territorial, beneficiando asi a 463,348 personas aproximadamente (población fija y flotante)</t>
  </si>
  <si>
    <t>Se realizó borrado de graffitti en las colonias: San Martin Xochinahuac, San Pedro Xalpa y Santiago Ahuizotla.</t>
  </si>
  <si>
    <t>Objetivo: Llevar a cabo la rehabilitación y mantenimiento para tener espacios públicos de calidad y crear una imagen urbana favorable y de confianza en la sociedad.</t>
  </si>
  <si>
    <t>219</t>
  </si>
  <si>
    <t>Rehabilitación de vialidades en las Colonias Santa Bárbara, San Antonio y Ampliación del Gas, se realiza el pago de sueldos y salarios al personal.</t>
  </si>
  <si>
    <t>A través de los procedimientos de reencarpetado y construcción de la carpeta asfáltica se han realizado trabajos de mantenimiento en diferentes Colonias de esta Delegación.</t>
  </si>
  <si>
    <t>Trabajos de Bacheo, reemcarpetamiento y constrcción de la carpeta asfltica, en distintas Colonias de la Demarcación, beneficiando a 452,255 personas aproximadamente (población fija y flotante).</t>
  </si>
  <si>
    <t>Objetivo: Conservar y mantener las vialidades secundarias de acuerdo al programa establecido. Mejorar el entorno urbano y calidad de vida de los habitantes</t>
  </si>
  <si>
    <t>16000</t>
  </si>
  <si>
    <t>Mantenimiento, conservación y rehabilitación de infraestructura comercial a los mercados Clavería y Providencia. Se hizo el pago de los sueldos y salarios correspondientes al personal.</t>
  </si>
  <si>
    <t>Acciones Realizadas con Gasto Corriente: Se realizò la compra de diversos Productos textiles.</t>
  </si>
  <si>
    <t>Objetivo: Brindar espacios públicos a comerciantes y demandantes de bienes y servicios en un solo lugar.</t>
  </si>
  <si>
    <t>MANTENIMIENTO, CONSERVACIÓN  Y REHABILITACIÓN DE INFRAESTRUCTURA COMERCIAL</t>
  </si>
  <si>
    <t>Se realizò el pago de sueldos y salarios del personal.</t>
  </si>
  <si>
    <t>Conservar y mantener guarniciones y banquetas de acuerdo al programa establecido, las acciones se realizarón en 18 colonias, beneficiando a 309,455 personas aproximadamente (población fija y flotante)</t>
  </si>
  <si>
    <t>Objetivo: Conservar y mantener las vialidades peatonales, para mejorar el entorno urbano y calidad de vida de la población local y flotante.</t>
  </si>
  <si>
    <t>4800</t>
  </si>
  <si>
    <t>MANTENIMIENTO, CONSERVACIÓN  Y REHABILITACIÓN DE BANQUETAS</t>
  </si>
  <si>
    <t>Se realizò el pago de sueldos y salarios al personal.</t>
  </si>
  <si>
    <t>Trabajos de tablarrocaen Oficina de Quejas, Denuncias y Responsabilidades.</t>
  </si>
  <si>
    <t>Trabajos de albañileria en Modulo de Salud y Binestar.</t>
  </si>
  <si>
    <t>Trabajos de electricidad en Campamentio Cotita.</t>
  </si>
  <si>
    <t>Retiro de esconbro en la Biblioteca Fray Bartolone de las Casas.</t>
  </si>
  <si>
    <t>Objetivo: Brindar mejores espacios públicos a la ciudadanía.</t>
  </si>
  <si>
    <t>MANTENIMIENTO, CONSERVACIÓN  Y REHABILITACIÓN DE EDIFICIOS PÚBLICOS</t>
  </si>
  <si>
    <t>Se dio mantenimiento al señalamiento vehicular y peatonal en calles y avenidas de esta demarcación, con la finalidad de brindar mayor seguridad y orientación a los peatones y conductores que circulan en la misma. Se hicieron los pagos correspondientes a sueldos y salarios al personal.</t>
  </si>
  <si>
    <t>Se realizó mantenimiento a placas de nomenclatura en diversas Colonias de la demarcación, asì como el pago de sueldos y salariso al personal.</t>
  </si>
  <si>
    <t>Objetivo: Proporcionar a la ciudadanía áreas seguras y de calidad</t>
  </si>
  <si>
    <t>211</t>
  </si>
  <si>
    <t>Abrir cepas, reparar fugas de tubo de asbesto, PVC, de diferentes diametros y suministro de agua potable en pipas población beneficiada 77,000</t>
  </si>
  <si>
    <t>Se realizaron acciones en cajas de válvulas en diferentes diámetros, cambios de válvulas, renivelación de caja de válvulas.</t>
  </si>
  <si>
    <t>Se brindó suministro de agua potable en camión tipo pipas donde la población lo requiera. Beneficiando a 229,000 habitantes, en 66 Colonias de esta Demarcación.</t>
  </si>
  <si>
    <t>Acciones Realizadas con Gasto Corriente: Se realizaròn adquisiciones de diversos materiales tales como: Fibras sintéticas, hules, plásticos y derivados.</t>
  </si>
  <si>
    <t>Objetivo: Asegurar el abasto y acceso al agua potable para los habitantes de la Delegación Azcapotzalco</t>
  </si>
  <si>
    <t>62836</t>
  </si>
  <si>
    <t>222</t>
  </si>
  <si>
    <t>Se empezò la reforestaciòn en diversos parque como el jardin Hidalgo y los puntos de intersecciòn con vialidades emblemàticas de la Delegaciòn con la plantaciòn de 6000 plantas arbustivas y 2170 de ornato e iniciando la producciòn de plantas en el vivero con 8791 plantas.</t>
  </si>
  <si>
    <t xml:space="preserve">Una de las demandas más solicitadas es la atención a la poda y derribo de árboles, en el periodo descrito se  realizaron 2866 podas y el derribo de 93 árboles previo dictamen, destacando las Colonias Nueva Santa Maria, Claveria, Del Recreo, Prohogar, asi como en las distintas colonias del perímetro delegacional, destacando las siguientes jornadas en comunidades como: Unidad Habitacional El Rosario, Se siguen realizando jornadas en comunidad, en la atención de las áreas verdes, con poda de pasto, barrido, destacando la U. H. El Rosario, en el sector 2 BB, delimitado por las calles de Tejedores, Mercaderes y Pescadores, Clavería, Nueva Santa María, Prados del Rosario, Electricistas, Pro-Hogar, San Antonio, Petrolera, Del Gas, El Recreo, Ampliación San Pedro Xalpa. Con esto se estima que se  beneficiaron a más de 35 mil personas. </t>
  </si>
  <si>
    <t>Continuan las jornadas en la Unidad El Rosario en la atenciòn de las àreas verdes y poda de àrboles, en este periodo se realizaron en la zona de los sectores 2A, 2CB, 2CA, 1C, CROC VI, CTM A1 en la zona Rio Blanco y Cedros, donde se podaron 478 arboles y derribo de 21 de diferentes especies y tamaños, con la recolecciòn de 35 m3 de triturado.</t>
  </si>
  <si>
    <t>Uno de los puntos de este gobierno, es que florezca Azcapotzalco por lo que se tiene en existencia en los viveros delegacionales aproximadamente 345 mil plantas de diferentes especie, para reforestar los jardines y parques de esta delegación, beneficiando a la población en general de toda la delegación. Cabe señalar, que actualmente los viveros delegacionales encuentran en trabajos de remodelación y acondicionamiento, por lo que no se está produciendo planta.</t>
  </si>
  <si>
    <t>Objetivo: Tener en óptimas condiciones los árboles de la demarcación para un mejor alumbramiento y seguridad entre los ciudadanos de Azcapotzalco.</t>
  </si>
  <si>
    <t>320</t>
  </si>
  <si>
    <t>208</t>
  </si>
  <si>
    <t>Derivado de las condiciones ambientales que presenta la Delegación Azcapotzalco se plantea la implementación de espacios Verdes (Muros y Huertos Urbanos) para poder mitigar el calentamiento y mejorar las condiciones de nuestros ciudadanos.</t>
  </si>
  <si>
    <t>Uno de los puntos de los compromisos de este nuevo gobierno fue el rescate del Parque Tezozomoc, emblemático para Azcapotzalco y el cual representa uno de los mejores ejemplos de arquitectura del paisaje de nuestra ciudad, este parque ubicado en la zona norte, con un estimado de visita de 2 mil personas semanalmente con influencia metropolitana. Se brindó mantenimiento a las áreas verdes de este Parque.</t>
  </si>
  <si>
    <t>16 m2 de Huerto Urbano en las Colonias San Pablo Xalpa, Providencia, Reynosa Tamaulipas y U.H. El Rosario. 20 m2 de Muro verde instalado en la Calle Libertad esquina Camarones frente al Busto de Tina Modotti. 45m2 de Huerto Urbano en Esc. Prim Tierra y Libertad, Esc. Prim. Velasco Zuleta y Esc. Sec. No. 54. 10 m2 de cama de cultivo en el Deportivo Reynosa 10 m2 de Huerto Urbano en el CDC de San Pedro Xalpa. 25 m2 de Rosales en el Parque Calpulli. 6m2 de Huerto Urbano en la Esc. Prim. Tierra y Libertad. 3m2 de Muro Verde en la Esc. Prim Estado de Nuevo León. 24 m2 de Muro Verde en la Esc. Primaria Emprendedor Cuitlahuac. 10 m2 de Huerto Urbano en la Biblioteca Xavier Villaurrutia. 7.7 m2 de Muro Verde en el Mercado 23 de Abril. 16 m2 de cama de cultivo en el Deportivo Ceylán. 1.5. m2 de Huerto Urbano en el CENDI Reynosa Tamaulipas. 100m2 de setos en el parque Azcatl Paqui.</t>
  </si>
  <si>
    <t>El mantenimiento de las áreas verdes de la delegación consta de 44 jardines públicos, 6 glorietas, la Alameda Norte, 5 parques, 8 plazas y 7 parques de bolsillos, con un total de 1,559, 652 m2  de área. Parque Revolución de la colonia Nueva Santa María, Jardín San Antonio, Jardín de la colonia Pro-Hogar, Jardín de la colonia Clavería. Se realizó el mantenimiento integral a los parques de bolsillo, jardines, remanentes y camellones con los siguientes datos en este periodo enero a marzo de este año: Papeleo de 5,50 has, Barrido de 5,44 has. Poda de pasto 500,025 m2. Poda de seto 20,400 ml, en una suma total de mantenimiento de áreas verdes de 2,100,250 de m2, de área verde, recordando que en algunas zonas el mantenimiento es constante. Con una población beneficiada de más de 200 mil habitantes.</t>
  </si>
  <si>
    <t>Objetivo: Proporcionar áreas verdes limpias para una mejor calidad del aire.</t>
  </si>
  <si>
    <t>Se realizó desazolve c/p, r/p, p/v atarjea central; registros; descargas domiciliarias. Beneficiando a 175,000 personas aproximadamente. Se realizó "desazolve preventivo" en las Colonias donde no se identificaron problemáticas, asì como el pago de sueldos y salarios al personal.</t>
  </si>
  <si>
    <t>Se abrieron cepas para introducir tuberías en atarjea. Población beneficiada 58,000 personas. En 16 Colonias de esta Delegación. Se realizò el pago de sueldos y salarios al personal.</t>
  </si>
  <si>
    <t>Acciones Realizadas con Gasto Corriente: No se tiene ejercido gasto de corriente</t>
  </si>
  <si>
    <t>81</t>
  </si>
  <si>
    <t>KILÓMETRO</t>
  </si>
  <si>
    <t>206</t>
  </si>
  <si>
    <t>Acciones Realizadas con Gasto de Inversión: Se pagaron Sueldos base al personal eventual asi como  Asignaciones conmemorativas y se adquirieron materiales diversos tales como Fibras sintéticas, hules, plásticos y derivados.</t>
  </si>
  <si>
    <t xml:space="preserve">Consolidación del Programa de Separación de Residuos Sólidos: En hogares, comercios, hospitales, industrias, mercados, etc. </t>
  </si>
  <si>
    <t>Atención Ciudadana.- Atendimos con cuadrillas especiales demandas ciudadanas del servicio de limpia ingresada a través del CESAC,  vía telefónica, así como en redes sociales</t>
  </si>
  <si>
    <t>Para erradicaciòn de los tiraderos a cielo abierto realizamos el Programa "Estamos limpiando Azcapotzalco de tiraderoas al Aire Libre" Cuadrillas especiales de trabajadores que en dos turnos todos los dias recorren la delegaciòn, para retirar de manera inmediata todo tipo de residuos, preservando la calidad de vida de los habitantes.</t>
  </si>
  <si>
    <t xml:space="preserve">Efectuamos el barrido manual en los 520 tramos (de 2 kilómetros aproximadamente): 320 de forma diaria, 180 de manera terciada y con 20 cuadrillas identificados como puntos conflicto. </t>
  </si>
  <si>
    <t>Objetivo: Recolectar residuos sòlidos para mejorar el ambiente dentro de la demarcaciòn</t>
  </si>
  <si>
    <t>Tonelada</t>
  </si>
  <si>
    <t>Se adquirieròn diversos Artículos metálicos para la construcción.</t>
  </si>
  <si>
    <t xml:space="preserve">Se realizò el pago de  Sueldos base al personal permanente.
Partida 3982 Otros impuestos derivados de una relación laboral.
</t>
  </si>
  <si>
    <t>Acciones Realizadas con Gasto de Inversión: (8). Para coadyuvar en el equipo requerido por las áreas operativas, se adquirieron equipos vehiculares y maquinaria para los trabajos de mantenimiento en vialidades vehiculares y peatonales a cargo de esta delegación.</t>
  </si>
  <si>
    <t xml:space="preserve">Se realizò el pago por la Instalación, reparación y mantenimiento de maquinaria, otros equipos y herramienta. </t>
  </si>
  <si>
    <t>Se realizò el pago por Reparación, mantenimiento y conservación de equipo de transporte destinados a servicios públicos y operación de programas públicos.</t>
  </si>
  <si>
    <t xml:space="preserve">Se realizò el pago de  Sueldos base al personal permanente, asì como el pago de Impuesto sobre nóminas y el de Otros impuestos derivados de una relación laboral.
Partida 3982 Otros impuestos derivados de una relación laboral.
</t>
  </si>
  <si>
    <t>Acciones Realizadas con Gasto Corriente: (7). Brindar atención a la ciudadanía que requiera de servicios de asesoría legal, jurídica y/o de los programas delegacionales.</t>
  </si>
  <si>
    <t>Objetivo: Realizar los trámites administrativos antes las diferentes instancias gubernamentales requeridos por las áreas administrativas y operativas que ingtegran a esta delegación.</t>
  </si>
  <si>
    <t>Acciones Realizadas con Gasto de Inversión: Se realizò el pago Servicio de energía eléctrica, adquisiciones de diveros Seguro de bienes patrimoniales, compra de diversos Combustibles, lubricantes y aditivos, asì como el pago de sueldos y salarios al personal.</t>
  </si>
  <si>
    <t>Objetivo: mantener vínculos con otras instancias gubernamentales para la coordinación de planeación y ejecucion de trabajos en beneficio de la población.</t>
  </si>
  <si>
    <t>COORDINACION DE POLITICAS</t>
  </si>
  <si>
    <t>Porcentaje</t>
  </si>
  <si>
    <t>Trimestral</t>
  </si>
  <si>
    <t>Eficacia</t>
  </si>
  <si>
    <t>(Gasto ejercido del FORTAMUN DF por el municipio o demarcación territorial / Monto anual aprobado del FORTAMUN DF al municipio o demarcación territorial)*100</t>
  </si>
  <si>
    <t>Gestión</t>
  </si>
  <si>
    <t>Actividades</t>
  </si>
  <si>
    <t>Recursos federales transferidos a los municipios y  a las demarcaciones territoriales del Distrito Federal, aplicados en los destinos de gasto establecidos en la Ley de Coordinación Fiscal.</t>
  </si>
  <si>
    <t>Índice en el Ejercicio de Recursos</t>
  </si>
  <si>
    <t>Eficiencia</t>
  </si>
  <si>
    <t>(Promedio de avance en las metas porcentuales de i / Promedio de las metas programadas porcentuales de i ) * 100</t>
  </si>
  <si>
    <t>Estratégico</t>
  </si>
  <si>
    <t>Componentes</t>
  </si>
  <si>
    <t>Porcentaje de Avance en las Metas</t>
  </si>
  <si>
    <t>Otra</t>
  </si>
  <si>
    <t>Semestral</t>
  </si>
  <si>
    <t>(Recursos ministrados del FORTAMUN DF al municipio o demarcación territorial / Ingresos propios registrados por el municipio o demarcación territorial del Distrito Federal)</t>
  </si>
  <si>
    <t>Propósito</t>
  </si>
  <si>
    <t>Los municipios y las demarcaciones territoriales del Distrito Federal reciben la transferencia de recursos federales para el fortalecimiento de sus finanzas públicas municipales.</t>
  </si>
  <si>
    <t>Índice de Dependencia Financiera</t>
  </si>
  <si>
    <t>Anual</t>
  </si>
  <si>
    <t xml:space="preserve">((Gasto ejercido en Obligaciones Financieras + Gasto ejercido en Pago por Derechos de Agua + Gasto ejercido en Seguridad Pública + Gasto ejercido en Inversión) / (Gasto total ejercido del FORTAMUN DF)) * 100 </t>
  </si>
  <si>
    <t>Fin</t>
  </si>
  <si>
    <t>Índice de Aplicación Prioritaria de Recursos</t>
  </si>
  <si>
    <t>Meta Alcanzada al Periodo
(15)</t>
  </si>
  <si>
    <t>Meta Programada al Periodo 
(14)</t>
  </si>
  <si>
    <t>Línea Base
(13)</t>
  </si>
  <si>
    <t>Unidad de Medida
(12)</t>
  </si>
  <si>
    <t>Frecuencia de Medición
(11)</t>
  </si>
  <si>
    <t>Dimensión a Medir
(10)</t>
  </si>
  <si>
    <t>Método de Cálculo
(9)</t>
  </si>
  <si>
    <t>Tipo de Indicador
(8)</t>
  </si>
  <si>
    <t>Nivel del Objetivo
(7)</t>
  </si>
  <si>
    <t>Objetivo
(6)</t>
  </si>
  <si>
    <t>Nombre del Indicador
(5)</t>
  </si>
  <si>
    <t>FUENTE DE FINANCIAMIENTO:  5 Recursos Federales</t>
  </si>
  <si>
    <t>PROGRAMA PRESUPUESTARIO O FONDO DEL RAMO GENERAL 33:   Programa: Fondo de Aportaciones para el Fortalecimiento de los Municipios y las Demarcaciones Territoriales del Distrito Federal (FORTAMUN)</t>
  </si>
  <si>
    <t>IAPP INDICADORES ASOCIADOS A PROGRAMAS PRESUPUESTARIOS Y RAMO GENERAL 33</t>
  </si>
  <si>
    <t>(Sumatoria de proyectos de contribución directa registrados en la MIDS al trimestre correspondiente/Sumatoria de proyectos totales registrados en la MIDS al trimestre correspondiente)*100</t>
  </si>
  <si>
    <t>Actividad</t>
  </si>
  <si>
    <t>Registro en la Matriz de Inversión para el Desarrollo Social</t>
  </si>
  <si>
    <t xml:space="preserve">Porcentaje de proyectos de contribución directa registrados en la MIDS </t>
  </si>
  <si>
    <t>(Sumatoria de otros proyectos  registrados la MIDS al trimestre correspondiente/Sumatoria de proyectos totales registrados en la MIDS al trimestre correspondiente)*100</t>
  </si>
  <si>
    <t>Porcentaje de otros proyectos registrados en la MIDS</t>
  </si>
  <si>
    <t>FUENTE DE FINANCIAMIENTO:  Fondo de Aportaciones para la Infraestructura Social  FAIS</t>
  </si>
  <si>
    <t>PROGRAMA PRESUPUESTARIO O FONDO DEL RAMO GENERAL 33:   MANTENIMIENTO, CONSERVACIÓN Y REHABILITACIÓN DE INFRAESTRUCTURA DE AGUA POTABLE</t>
  </si>
  <si>
    <t>(12)</t>
  </si>
  <si>
    <t>(11)</t>
  </si>
  <si>
    <t>(10)</t>
  </si>
  <si>
    <t>CAUSAS DE LAS ADECUACIONES AL PRESUPUESTO</t>
  </si>
  <si>
    <t>GASTO CORRIENTE O DE INVERSIÓN</t>
  </si>
  <si>
    <t>FUENTE DE
FINANCIAMIENTO</t>
  </si>
  <si>
    <t>MODIFICADO</t>
  </si>
  <si>
    <t xml:space="preserve">PROYECTOS, ACCIONES, O PROGRAMAS </t>
  </si>
  <si>
    <t>VARIACIÓN %:
((MODIFICADO/APROBADO)-1)*100</t>
  </si>
  <si>
    <t>VARIACIÓN ABSOLUTA: 
 (MODIFICADO-APROBADO)</t>
  </si>
  <si>
    <t>PRESUPUESTO  
(Pesos con dos decimales)</t>
  </si>
  <si>
    <t>EAP EVOLUCIÓN DE LAS ADECUACIONES PRESUPUESTALES</t>
  </si>
  <si>
    <t>TOTAL URG (8)</t>
  </si>
  <si>
    <t>“Concursos y Convocatorias Sociales que Fomenten la Participación Comunitaria e Identidad Cultural y Educativa de Azcapotzalco”, 95 BENEFICIARIOS, APOYO ECONÓMIICO 12,13,14 Y 15 DE ENERO DE 2017</t>
  </si>
  <si>
    <t>4411
"Premios"</t>
  </si>
  <si>
    <t>Aviso por el que se da a conocer el Lineamiento y Mecanismo de Operación de la Acción Institucional denominada “Concursos y Convocatorias que fomenten la Participación Comunitaria en Actividades Deportivas en Azcapotzalco”, 100 BENEFICIARIOS, APOYO ECONÓMICO  22 DE ABRIL DE 2017</t>
  </si>
  <si>
    <t>Aviso por el que se da a conocer el Lineamiento y Mecanismo de Operación de la Acción Institucional denominada “Concursos y Convocatorias que fomenten la Participación Comunitaria en Actividades Deportivas en Azcapotzalco”, 30 BENEFICIARIOS, APOYO ECONÓMICO  29 DE ABRIL DE 2017</t>
  </si>
  <si>
    <t>Aviso por el que se da a conocer el Lineamiento y Mecanismo de Operación de la Acción Institucional denominada “Concursos y Convocatorias que fomenten la Participación Comunitaria en Actividades Deportivas en Azcapotzalco”, 20 BENEFICIARIOS, APOYO  08 y 09 DE ABRIL DE 2017</t>
  </si>
  <si>
    <t>MULTIPLICADORES DE ASISTENCIA SOCIAL PARA LA SALUD, 50 BENEFICIARIOS, APOYO ECONÓMIICO DEL MES DE JUNIO 2017</t>
  </si>
  <si>
    <t>4419
"Otras ayudas sociales a personas"</t>
  </si>
  <si>
    <t>GUARDIANES POR LA PAZ, 76 BENEFICIARIOS , APOYO ECONÓMIICO DEL MES DE JUNIO 2017</t>
  </si>
  <si>
    <t>PROGRAMA SOCIAL APOYO ECONÓMICO A MUJERES Y HOMBRES CON DISCAPACIDAD, 200 APOYOS ECONOMICOS, APOYO ECONÓMIICO DE LOS MESES MAYO-JUNIO 2017</t>
  </si>
  <si>
    <t>MUJERES CON OFIIO, 100 BENEFICIARIAS, APOYO ECONÓMIICO DEL MES DE JUNIO 2017</t>
  </si>
  <si>
    <t>PROGRAMA DE ATENCIÓN Y ALIMENTACIÓN A NIÑAS, NIÑOS Y PERSONAL DOSCENTE DE LOS CENTROS DE DESARROLLO INFANTIL "CENDIS", HASTA 950 NINAS, NIÑOS Y PERSONAL DOCENTE, APOYO  DEL  01 DE MAYO AL 02 DE JUNIO DE 2017</t>
  </si>
  <si>
    <t>PROGRAMA DE ATENCIÓN Y ALIMENTACIÓN A NIÑAS, NIÑOS Y PERSONAL DOSCENTE DE LOS CENTROS DE DESARROLLO INFANTIL "CENDIS", HASTA 950 NINAS, NIÑOS Y PERSONAL DOCENTE, APOYO  DEL  03 AL 28 DE ABRIL DE 2017</t>
  </si>
  <si>
    <t>MUJERES CON OFIIO, 100 BENEFICIARIAS, APOYO ECONÓMIICO DEL MES DE MAYO 2017</t>
  </si>
  <si>
    <t>GUARDIANES POR LA PAZ, 76 BENEFICIARIOS , APOYO ECONÓMIICO DEL MES DE MAYO 2017</t>
  </si>
  <si>
    <t>MULTIPLICADORES DE ASISTENCIA SOCIAL PARA LA SALUD, 50 BENEFICIARIOS, APOYO ECONÓMIICO DEL MES DE MAYO 2017</t>
  </si>
  <si>
    <t>MUJERES CON OFIIO, 100 BENEFICIARIAS, APOYO ECONÓMIICO DEL MES DE ABRIL 2017</t>
  </si>
  <si>
    <t>MULTIPLICADORES DE ASISTENCIA SOCIAL PARA LA SALUD, 50 BENEFICIARIOS, APOYO ECONÓMIICO DEL MES DE ABRIL 2017</t>
  </si>
  <si>
    <t>APOYO ECONOMICO A NIÑAS Y NIÑOS CHINTOLOLOS, 400 BENEFICIARIOS , APOYO ECONÓMIICO DEL MES DE MAYO Y JUNIO 2017</t>
  </si>
  <si>
    <t>APOYO A ADOLESCENTES EMBARAZADAS, 100 BENEFICIARIAS, APOYO ECONÓMIICO DEL MES DE ABRIL 2017</t>
  </si>
  <si>
    <t>GUARDIANES POR LA PAZ, 76 BENEFICIARIOS , APOYO ECONÓMIICO DEL MES DE ABRIL 2017</t>
  </si>
  <si>
    <t>PROGRAMA DE ATENCIÓN Y ALIMENTACIÓN A NIÑAS, NIÑOS Y PERSONAL DOSCENTE DE LOS CENTROS DE DESARROLLO INFANTIL "CENDIS", HASTA 950 NINAS, NIÑOS Y PERSONAL DOCENTE, APOYO ECONÓMIICO DEL MES DE MARZO 2017</t>
  </si>
  <si>
    <t>PROGRAMA DE ATENCIÓN Y ALIMENTACIÓN A NIÑAS, NIÑOS Y PERSONAL DOSCENTE DE LOS CENTROS DE DESARROLLO INFANTIL "CENDIS", HASTA 950 NINAS, NIÑOS Y PERSONAL DOCENTE, APOYO ECONÓMIICO DEL MES DE FEBRERO Y MARZO 2017</t>
  </si>
  <si>
    <t>MURALES EN ESPACIO PÚBLICO, 01 UNIDAD HABITACIONAL, APOYO EN ESPECIE DEL MES DE MARZO 2017</t>
  </si>
  <si>
    <t>Unidad Habitacional</t>
  </si>
  <si>
    <t>MUJERES CON OFICIO, 04 BENEFICIARIAS, APOYO ECONÓMIICO DEL MES DE MARZO 2017</t>
  </si>
  <si>
    <t>CASA DE EMERGENCIA, PARA MUJERES VICTIMAS DE VIOLENCIA, 12 BENEFICIARIOS , APOYO EN ESPECIE DEL MES DE MARZO 2017</t>
  </si>
  <si>
    <t>CASA DE EMERGENCIA, PARA MUJERES VICTIMAS DE VIOLENCIA, 04 BENEFICIARIOS , APOYO EN ESPECIE DEL MES DE MARZO 2017</t>
  </si>
  <si>
    <t>PROGRAMA DE AYUDA A UNIDADES HABITACIONALES, HASTA 20 UNIDADES HABITACIONALES, APOYO ECONÓMICO A MURALISTAS  DEL MES DE FEBRERO 2017</t>
  </si>
  <si>
    <t>APOYO A ADOLESCENTES EMBARAZADAS, 100 BENEFICIARIAS, APOYO ECONÓMIICO DEL MES DE MARZO 2017</t>
  </si>
  <si>
    <t>APOYO ECONOMICO A MUJERES Y HOMBRES CON DISCAPACIDAD, 200 BENEFICIARIOS, APOYO ECONÓMIICO DEL MES DE MARZO Y ABRIL 2017</t>
  </si>
  <si>
    <t>APOYO PARA ESTUDIANTES DE SECUNDARIA, 1360 BENEFICIARIOS, APOYO ECONÓMIICO DEL MES DE MARZO Y ABRIL 2017</t>
  </si>
  <si>
    <t>APOYO ECONOMICO A NIÑAS Y NIÑOS CHINTOLOLOS, 300 BENEFICIARIOS, APOYO ECONÓMIICO DEL MES DE MARZO Y ABRIL 2017</t>
  </si>
  <si>
    <t>ADULTOS MAORES 60-64, 300 BENEFICIARIOS, APOYO ECONÓMIICO DEL MES DE MARZO Y ABRIL 2017</t>
  </si>
  <si>
    <t>MUJERES CON OFIIO, 96 BENEFICIARIAS, APOYO ECONÓMIICO DEL MES DE MARZO 2017</t>
  </si>
  <si>
    <t>MULTIPLICADORES DE ASISTENCIA SOCIAL PARA LA SALUD, 50 BENEFICIARIOS, APOYO ECONÓMIICO DEL MES DE MARZO 2017</t>
  </si>
  <si>
    <t>GUARDIANES POR LA PAZ, 76 BENEFICIARIOS , APOYO ECONÓMIICO DEL MES DE MARZO 2017</t>
  </si>
  <si>
    <t>ATENCION Y ALIMENTACION NIÑASY NIÑOS Y PERSONAL DOCENTE DE LOS CENTROS DE DESARROLLO INFANTIL "CENDIS", 950 NIÑAS, NIÑOS Y PERSONAL DOCENTE DE LOS 14CENDIS, SUMINISTRO DE ALIMENTOS PERECEDEROS Y NO PERECEDEROS DEL 10 AL 31 DE ENERO DEL 2017</t>
  </si>
  <si>
    <t>Programa de ayuda para jovenes,                                                             "GUARDIANES POR L A PAZ"                                          El programa de Guardianes por la Paz forma parte de la política social que la Delegación Azcapotzalco, implementado a través de la Subdirección de Servicios Sociales y se articula con otros programas como el Programa de Talleres para Estudiantes de 1° y 2° de Secundaria</t>
  </si>
  <si>
    <t xml:space="preserve"> TOTAL</t>
  </si>
  <si>
    <t xml:space="preserve"> TIPO</t>
  </si>
  <si>
    <t>CARACTERÍSTICAS</t>
  </si>
  <si>
    <t>PRESUPUESTO EJERCIDO
(Pesos con dos decimales)</t>
  </si>
  <si>
    <t xml:space="preserve"> BENEFICIARIO</t>
  </si>
  <si>
    <t xml:space="preserve"> AYUDAS, DONATIVOS Y SUBSIDIOS OTORGADOS</t>
  </si>
  <si>
    <t>ADS-1 AYUDAS, DONATIVOS Y SUBSIDIOS</t>
  </si>
  <si>
    <t>TOTAL URG (9)</t>
  </si>
  <si>
    <t>SALDO</t>
  </si>
  <si>
    <t>RENDIMIENTOS
FINANCIEROS</t>
  </si>
  <si>
    <t>GASTO</t>
  </si>
  <si>
    <t>INGRESO</t>
  </si>
  <si>
    <t>DESTINO DEL GASTO</t>
  </si>
  <si>
    <t>MONTO
(Pesos con dos decimales)</t>
  </si>
  <si>
    <t>NOMBRE DEL FIDEICOMISO</t>
  </si>
  <si>
    <t>ADS-2  AYUDAS, DONATIVOS Y SUBSIDIOS A FIDEICOMISOS</t>
  </si>
  <si>
    <t xml:space="preserve">1/ Se refiere a programas que cuentan con reglas de operación publicadas en la Gaceta Oficial del Distrito Federal. </t>
  </si>
  <si>
    <t>COLONIA</t>
  </si>
  <si>
    <t xml:space="preserve">DELEGACIÓN  </t>
  </si>
  <si>
    <t>FECHA DE PUBLICACIÓN DE REGLAS DE OPERACIÓN</t>
  </si>
  <si>
    <r>
      <t>DENOMINACIÓN DEL PROGRAMA</t>
    </r>
    <r>
      <rPr>
        <b/>
        <vertAlign val="superscript"/>
        <sz val="9"/>
        <rFont val="Gotham Rounded Book"/>
        <family val="3"/>
      </rPr>
      <t>1/</t>
    </r>
  </si>
  <si>
    <t>SAP   PROGRAMAS QUE OTORGAN SUBSIDIOS Y APOYOS A LA POBLACIÓN</t>
  </si>
  <si>
    <t>Monto Ejercido (19)</t>
  </si>
  <si>
    <t>Destino del Gasto: (18)</t>
  </si>
  <si>
    <t>Naturaleza del Gasto:  (17)</t>
  </si>
  <si>
    <t>AVANCE PRESUPUESTAL DEL FIDEICOMISO</t>
  </si>
  <si>
    <t>Capital: (16)</t>
  </si>
  <si>
    <t>Pasivo: (15)</t>
  </si>
  <si>
    <t>Activo: (14)</t>
  </si>
  <si>
    <t>ESTADO FINANCIERO DEL FIDEICOMISO</t>
  </si>
  <si>
    <t>Variación de la Disponibilidad: (13)</t>
  </si>
  <si>
    <t>Disponibilidad de Recursos al Finalizar el Trimestre de Referencia: (12)</t>
  </si>
  <si>
    <t>Disponibilidad de Recursos al Finalizar el Trimestre Anterior: (11)</t>
  </si>
  <si>
    <t>DISPONIBILIDAD PRESUPUESTAL DEL FIDEICOMISO</t>
  </si>
  <si>
    <t>Objeto actual: (10)</t>
  </si>
  <si>
    <t>Modificaciones al objeto de su constitución: (9)</t>
  </si>
  <si>
    <t>Objeto de su constitución: (8)</t>
  </si>
  <si>
    <t>Fiduciario: (7)</t>
  </si>
  <si>
    <t>Fideicomisario: (6)</t>
  </si>
  <si>
    <t>Fideicomitente: (5)</t>
  </si>
  <si>
    <t>Fecha de su constitución: (4)</t>
  </si>
  <si>
    <t>Denominación del Fideicomiso: (3)</t>
  </si>
  <si>
    <t>DATOS GENERALES DEL FIDEICOMISO</t>
  </si>
  <si>
    <t>FIC  FIDEICOMISOS CONSTITUIDOS</t>
  </si>
  <si>
    <t>* Se refiere al presupuesto autorizado en el Anexo II del Decreto de Presupuesto de Egresos para el ejercicio fiscal 2017.</t>
  </si>
  <si>
    <t>TOTAL URG (7)</t>
  </si>
  <si>
    <t>Rehabilitación y Mantenimiento del Centro Historico de Azcapotzalco.</t>
  </si>
  <si>
    <t>Construcción de Centro Social de Servicios Comunitarios Cananea.</t>
  </si>
  <si>
    <t>Construcción de Centro Social.</t>
  </si>
  <si>
    <t>Rehabilitación de Alumbrado Público en 50 Colonias de la Demarcacion.</t>
  </si>
  <si>
    <t>Rehabilitación de Alumbrado Público.</t>
  </si>
  <si>
    <t>APROBADO*</t>
  </si>
  <si>
    <t>DESCRIPCIÓN</t>
  </si>
  <si>
    <r>
      <t xml:space="preserve"> PRESUPUESTO 
(Pesos con dos decimales)</t>
    </r>
    <r>
      <rPr>
        <b/>
        <vertAlign val="superscript"/>
        <sz val="8"/>
        <rFont val="Gotham Rounded Book"/>
        <family val="3"/>
      </rPr>
      <t xml:space="preserve"> </t>
    </r>
  </si>
  <si>
    <t>ACCIÓN O PROYECTO</t>
  </si>
  <si>
    <t>AUR ASIGNACIONES ADICIONALES AUTORIZADOS A LAS UNIDADES RESPONSABLES DEL GASTO EN EL 
DECRETO DE PRESUPUESTO DE EGRESOS DE LA CIUDAD DE MÉXICO PARA EL EJERCICIO FISCAL 2017</t>
  </si>
  <si>
    <t>TOTAL URG (10)</t>
  </si>
  <si>
    <t>DESTAPE EN EL DRENAJE CENTRAL</t>
  </si>
  <si>
    <t>PRO HOGAR II</t>
  </si>
  <si>
    <t xml:space="preserve">REHABILITACION DE ESPÁCIOS INAFNTILES EN LA EXPLANADA DEL MERCADO </t>
  </si>
  <si>
    <t>PRO HOGAR I</t>
  </si>
  <si>
    <t>PAVIMENTACIóN DE TODAS LA CALLES DE LA COLONIA SAN PEDRO XALPA (AMPL II)</t>
  </si>
  <si>
    <t>SAN PEDRO XALPA (AMPL) II</t>
  </si>
  <si>
    <t>DOTACIóN DE PINTURA PARA LA COLONIA DE SAN PEDRO XALPA (AMP I).</t>
  </si>
  <si>
    <t>SAN PEDRO XALPA (AMPL) I</t>
  </si>
  <si>
    <t>MANTENIMIENTO A TODOS LOS EDIFICIOS DEL CONJUNTO D</t>
  </si>
  <si>
    <t>XOCHINAHUAC (U HAB)</t>
  </si>
  <si>
    <t>RED HIDRáULICA EN ,TODA UNIDAD HABITACIONAL DE VILLAS DE AZCAPOTZALCO</t>
  </si>
  <si>
    <t>VILLAS AZCAPOTZALCO (U HAB)</t>
  </si>
  <si>
    <t xml:space="preserve">REENCARPETAMIENTO DE TODA LA COLONIA </t>
  </si>
  <si>
    <t>VICTORIA DE LAS DEMOCRACIAS</t>
  </si>
  <si>
    <t>REHABILITACIóN Y MANTENIMIENTO DE COLADERAS EN NORTE 79-B Y GRANJAS</t>
  </si>
  <si>
    <t>UN HOGAR PARA CADA TRABAJADOR</t>
  </si>
  <si>
    <t>INSTALACIóN DE LUMINARIAS DE MEDIO POSTE EN CALLE LAMINADORES</t>
  </si>
  <si>
    <t>TRABAJADORES DEL HIERRO</t>
  </si>
  <si>
    <t xml:space="preserve">RECUPERCION DE ESPACIOS DE LAS CANCHAS SOBRE AV FERROCARILES </t>
  </si>
  <si>
    <t>TLATILCO (U HAB)</t>
  </si>
  <si>
    <t>PODA DE ÁRBOLES EN COLONIA</t>
  </si>
  <si>
    <t>TLATILCO</t>
  </si>
  <si>
    <t>LUMINARIAS Y CAMBIO DE CIRCUITO PARA EVITAR APAGONES</t>
  </si>
  <si>
    <t>TIERRA NUEVA</t>
  </si>
  <si>
    <t xml:space="preserve">PAVIMENTACION DE LA CALLE CHONCHOS TRIQUIS Y AZMUGOS </t>
  </si>
  <si>
    <t>TEZOZOMOC</t>
  </si>
  <si>
    <t>CALENTADORES SOLARES</t>
  </si>
  <si>
    <t>SINDICATO MEXICANO DE ELECTRICISTAS</t>
  </si>
  <si>
    <t>ARREGLO DE LAS CANCHAS (MALLAS)</t>
  </si>
  <si>
    <t>SECTOR NAVAL</t>
  </si>
  <si>
    <t xml:space="preserve">PAVIMENTACION DE LAS CALLES DE LA COLONIA SANTO TOMAS </t>
  </si>
  <si>
    <t>SANTO TOMAS</t>
  </si>
  <si>
    <t>CALENTADORES SOLARES, MEDIO AMBIENTE</t>
  </si>
  <si>
    <t>SANTO DOMINGO (PBLO)</t>
  </si>
  <si>
    <t xml:space="preserve">PAVIMENTACION DEL CALLEJON ANDADOR AMAPILCA 1RA CERRADA DE JOSE MARIA MORELO Y PAVON </t>
  </si>
  <si>
    <t>SANTIAGO AHUIZOTLA (PBLO)</t>
  </si>
  <si>
    <t xml:space="preserve">BANQUETEO EN CALLES </t>
  </si>
  <si>
    <t>SANTA MARIA MALINALCO (PBLO)</t>
  </si>
  <si>
    <t>REPARACION DE BANQUETAS Y GUARNICIONES ASí COMO LA CONSTRUCCION DE RAMPAS PARA DISCAPACITADOS EN AV.TEZOZOMOC,CAM.NEXTENGO,NORTE 141, Y NTE.143-A</t>
  </si>
  <si>
    <t>SANTA LUCIA (BARR)</t>
  </si>
  <si>
    <t>PINTURA DE FACHADA ESPERANZA 61</t>
  </si>
  <si>
    <t>SANTA INES</t>
  </si>
  <si>
    <t>CALENTADORES SOLARES PARA BENEFICIO DE LOS COLONOS</t>
  </si>
  <si>
    <t>SANTA CRUZ DE LAS SALINAS</t>
  </si>
  <si>
    <t>SEGUIMOS AVANZANDO REECARPETAMIENTO ASLFALTICO EN LA CALLE UNO Y LAGO LAMOND</t>
  </si>
  <si>
    <t>SANTA CRUZ ACAYUCAN (PBLO)</t>
  </si>
  <si>
    <t>LUMINARIAS EN CALZADA AZCAPOTZALCO-LA VILLA</t>
  </si>
  <si>
    <t>SANTA CATARINA (PBLO)</t>
  </si>
  <si>
    <t>REHABILITACIóN Y MANTENIMIENTO DEL PARQUE ALAMEDA NORTE</t>
  </si>
  <si>
    <t>SANTA BARBARA (PBLO)</t>
  </si>
  <si>
    <t>PINTURA EN FACHADAS E IMPERMEABILIZACIóN EN TODA LA COLONIA</t>
  </si>
  <si>
    <t>SANTA APOLONIA (BARR)</t>
  </si>
  <si>
    <t xml:space="preserve">DESALSOVE EN LA CALLE ACALOTENCO COLONIA SAN SEBASTIAN </t>
  </si>
  <si>
    <t>SAN SEBASTIAN</t>
  </si>
  <si>
    <t xml:space="preserve">CAMBIOS DE BANQUETAS Y GUARNICIONES EN MAL ESTADO </t>
  </si>
  <si>
    <t>SAN SALVADOR XOCHIMANCA</t>
  </si>
  <si>
    <t>REPARACIÓN DE BANQUETAS RAMPAS  GUARNICIONES EN LA COLONIA</t>
  </si>
  <si>
    <t>SAN RAFAEL</t>
  </si>
  <si>
    <t>PAVIMENTACION DE LA 2A. PRIVADA DE MORELOS 58 ENTRE CAMPO COBO Y CAMPO GUIRO</t>
  </si>
  <si>
    <t>SAN PEDRO XALPA (PBLO)</t>
  </si>
  <si>
    <t>CAMBIO DE CABLEADO EN LOS POSTES DE LA ETAPA B</t>
  </si>
  <si>
    <t>SAN PABLO XALPA (U HAB)</t>
  </si>
  <si>
    <t>MANTENIMIENTO EN GENERAL DE UNIDADES HABITACIONALES U.H. SAN PABLO XALPA NO. 396</t>
  </si>
  <si>
    <t>SAN PABLO 396 - CONJ HAB SAN PABLO (U HAB)</t>
  </si>
  <si>
    <t xml:space="preserve">COLOCACION DE BANQUETAS EN CALLE SAN MATEO </t>
  </si>
  <si>
    <t>SAN MATEO</t>
  </si>
  <si>
    <t>REDES DE PREVENCIóN DEL DELITO DESDE LA ECONOMíA SOLIDARIA Y LAS MEDICINAS COMPLEMENTARIAS.</t>
  </si>
  <si>
    <t>SAN MARTIN XOCHINAHUAC (PBLO)</t>
  </si>
  <si>
    <t xml:space="preserve">MAYOR INFRAESTRUCTURA PARA MEJORAR LA RED DE TOMA DE AGUA </t>
  </si>
  <si>
    <t>SAN MARCOS (BARR)</t>
  </si>
  <si>
    <t>LUMINARIAS EN TODA LA COLONIA</t>
  </si>
  <si>
    <t>SAN JUAN TLIHUACA (PBLO)</t>
  </si>
  <si>
    <t>DESPUNTE Y PODA DE áRBOLES EN LA COLONIA</t>
  </si>
  <si>
    <t>SAN FRANCISCO XOCOTITLA</t>
  </si>
  <si>
    <t>PAQUETE DE JUEGOS INFANTILES EN AVENIDA SANTA APOLONIA</t>
  </si>
  <si>
    <t>SAN FRANCISCO TETECALA (PBLO)</t>
  </si>
  <si>
    <t>SUSTITUCIóN DE RED DE DRENAJE EN EL ESTACIONAMIENTO Y BACHEO POSTERIOR</t>
  </si>
  <si>
    <t>SAN BERNABE (BARR)</t>
  </si>
  <si>
    <t xml:space="preserve">JUEGOS INFATILES PARA UNA INFANCIA MAS SANA EN LA 2DA CERRADA DE SAN ISIDRO </t>
  </si>
  <si>
    <t>SAN BARTOLO CAHUALTONGO (PBLO)</t>
  </si>
  <si>
    <t>SEGURIDAD E ILUMINACION EN TODA LA COLONIA</t>
  </si>
  <si>
    <t>SAN ANTONIO (FRACC)</t>
  </si>
  <si>
    <t>CAMBIO DE DRENAJE</t>
  </si>
  <si>
    <t>SAN ANDRES DE LAS SALINAS (PBLO)</t>
  </si>
  <si>
    <t xml:space="preserve">PAVIMENTADO TU COLONIA </t>
  </si>
  <si>
    <t>SAN ANDRES (PBLO)</t>
  </si>
  <si>
    <t>SAN ANDRES (BARR)</t>
  </si>
  <si>
    <t>PODA DE ARBOLES EN TODA LA COLONIA SAN ALVARO</t>
  </si>
  <si>
    <t>SAN ALVARO</t>
  </si>
  <si>
    <t>CONCRETO HIDRAULICO EN LA CALLE DE GALEANA</t>
  </si>
  <si>
    <t>SAN  MIGUEL AMANTLA (PBLO)</t>
  </si>
  <si>
    <t>IMPERMEABILIZACIóN DE TODA LA UNIDAD</t>
  </si>
  <si>
    <t>ROSENDO SALAZAR (CONJ HAB)</t>
  </si>
  <si>
    <t xml:space="preserve">REHABILITACION DE AREAS VERDES O CAMELLONES </t>
  </si>
  <si>
    <t>REYNOSA TAMAULIPAS</t>
  </si>
  <si>
    <t>BARRER CALLES (BANQUETAS Y ARROYO VEHICULAR)</t>
  </si>
  <si>
    <t>PROVIDENCIA</t>
  </si>
  <si>
    <t>CAMBIO DE TUBERíA DE DRENAJE DAñADO EN ESTACIONAMIENTOS Y áREA COMúN, DESASOLVE DE DIVERSAS áREAS COMUNES</t>
  </si>
  <si>
    <t>PRESIDENTE MADERO (U HAB)</t>
  </si>
  <si>
    <t>INSTALACIóN DE 3 ARCOS EN LOS ACCESOS PRINCIPALES AL FRACCIONAMIENTO</t>
  </si>
  <si>
    <t>PRADOS DEL ROSARIO</t>
  </si>
  <si>
    <t>INSTALACIóN DE LUMINARIAS DE BRAZO CORTO ADOSADO A LA FACHADA</t>
  </si>
  <si>
    <t>POTRERO DEL LLANO</t>
  </si>
  <si>
    <t>LáMINAS, TINACOS E IMPERMEABILIZACIóN DE AZOTEAS</t>
  </si>
  <si>
    <t>PORVENIR</t>
  </si>
  <si>
    <t>INSTALAR LUMINARIAS DE POSTE CORTO PARA TODA LA COLONIA</t>
  </si>
  <si>
    <t>PLENITUD</t>
  </si>
  <si>
    <t>ALUMBRADO PúBLICO, ECOLóGICO ALIMENTADO POR CELDAS SOLARES PARA EL CAMELLóN DE FAJA DE ORO</t>
  </si>
  <si>
    <t>PETROLERA</t>
  </si>
  <si>
    <t>GIMNASIO PARA ADULTOS EN EL JARDíN DE LOS TRUENOS</t>
  </si>
  <si>
    <t>PEMEX PRADOS DEL ROSARIO (U HAB)</t>
  </si>
  <si>
    <t>CAMBIO DE TUBERIA DE DRENAJE DE OPERCION HIDRAULICA</t>
  </si>
  <si>
    <t>PATRIMONIO FAMILIAR</t>
  </si>
  <si>
    <t>LUMINARIAS CALLE FRESNOS</t>
  </si>
  <si>
    <t>PASTEROS</t>
  </si>
  <si>
    <t>CAMBIO DE TINACOS EN LA UNIDAD</t>
  </si>
  <si>
    <t>PANTACO (U HAB)</t>
  </si>
  <si>
    <t>PODA DE áRBOLES</t>
  </si>
  <si>
    <t>OBRERO POPULAR</t>
  </si>
  <si>
    <t>AMPLIACION CENTRO DE SALUD SAN RAFALE PARA CONSULTORIO DENTAL</t>
  </si>
  <si>
    <t>NUEVO SAN RAFAEL (BARR)</t>
  </si>
  <si>
    <t>VIGILANCIA, ILUMINACIóN DE CALLES, ALARMAS VECINALES, RONDINES DE POLICíA</t>
  </si>
  <si>
    <t>NUEVA SANTA MARIA</t>
  </si>
  <si>
    <t xml:space="preserve">DESALSOVE Y ALCANTARILLADO EN AV. DE LOS ANGELES </t>
  </si>
  <si>
    <t>NUEVA ESPAÑA</t>
  </si>
  <si>
    <t xml:space="preserve">RECUPERCION DE ESPACIOS PUBLICOS PALAPAS BANCAS ILUMINACION AZADORES PISO </t>
  </si>
  <si>
    <t>NUEVA EL ROSARIO</t>
  </si>
  <si>
    <t>TALLERES DE PREVENCIóN DEL DELITO EN TODA LA COLONIA</t>
  </si>
  <si>
    <t>NEXTENGO (BARR)</t>
  </si>
  <si>
    <t xml:space="preserve">REECARPENTAMIENTO EN CALLE ALAMINADORES MINEROS METARLUGICOS </t>
  </si>
  <si>
    <t>MONTE ALTO</t>
  </si>
  <si>
    <t>CONSTRUCCIóN Y REPARACIóN DE ESCALINATAS EN TODA LA UNIDAD HABITACIONAL</t>
  </si>
  <si>
    <t>MIGUEL HIDALGO (U HAB)</t>
  </si>
  <si>
    <t>SUSTITUCIóN DE TUBERIA DE AGUA POTABLE EN TODA LA UNIDAD.</t>
  </si>
  <si>
    <t>MANUEL RIVERA ANAYA CROC I (U HAB)</t>
  </si>
  <si>
    <t>SUSTITUCIóN DE LUMINARIAS EN C.PRIVADA CAPILLA DE LOS REYES</t>
  </si>
  <si>
    <t>LOS REYES (BARR)</t>
  </si>
  <si>
    <t xml:space="preserve">REECARPENTAMIENTO EN TODA LA COLONIA </t>
  </si>
  <si>
    <t>LIBERTAD</t>
  </si>
  <si>
    <t>COSAS BUENAS. RENOVACIóN IMAGEN VíA PúBLICA PARA LIBERACIóN (PINTURA GUARNICIONES, BALIZAMIENTO, SEñALIZACIóN CON MICROESFERA)</t>
  </si>
  <si>
    <t>LIBERACION</t>
  </si>
  <si>
    <t>AREA CONFINADA AL CONTROL DE HECES CANINAS DEL NORTE 59</t>
  </si>
  <si>
    <t>LAS SALINAS</t>
  </si>
  <si>
    <t>PINTURA Y MANO DE OBRA EN FACHADAS DE VIVIENDA EN DIVERSAS UBICACIONES DE LA COLONIA</t>
  </si>
  <si>
    <t>LA RAZA</t>
  </si>
  <si>
    <t>"LA PRECIOSA VECINDAD" PROGRAMA DE INTEGRACIóN COMUNITARIA, MEJORAMIENTO DE LA BIBLIOTECA JOSé MA. VIGIL</t>
  </si>
  <si>
    <t>LA PRECIOSA</t>
  </si>
  <si>
    <t>DESAZOLVE Y REHABILITACIóN DE LA RED DE DRENAJE PRINCIPAL</t>
  </si>
  <si>
    <t>JARDINES DE CEYLAN (U HAB)</t>
  </si>
  <si>
    <t>DESAZOLVE EN LA COLONIA JARDIN AZPETITIA</t>
  </si>
  <si>
    <t>JARDIN AZPEITIA</t>
  </si>
  <si>
    <t>GUARNICIONES Y BANQUETAS EN LA UNIDAD HABITACIONAL ISSFAM</t>
  </si>
  <si>
    <t>ISSFAM LAS ARMAS (U HAB)</t>
  </si>
  <si>
    <t>CONTINUIDAD DE REENCARPETAMIENTO EN LA CALLE POIENTE 148</t>
  </si>
  <si>
    <t>INDUSTRIAL VALLEJO</t>
  </si>
  <si>
    <t>PODA Y TALA DE áRBOLES</t>
  </si>
  <si>
    <t>IGNACIO ALLENDE</t>
  </si>
  <si>
    <t>MATERIALES DE CONTRUCCIóN CEMENTO Y ARENA</t>
  </si>
  <si>
    <t>HUAUTLA DE LAS SALINAS (BARR)</t>
  </si>
  <si>
    <t>LUMINARIAS EN LA BARDA DEL SUBURBANO (AV. FERROCARRIL CENTRAL)</t>
  </si>
  <si>
    <t>HOGARES FERROCARRILEROS (U HAB)</t>
  </si>
  <si>
    <t>SUSTITUCIóN DE LUMINARIAS INSERVIBLES</t>
  </si>
  <si>
    <t>HOGAR Y SEGURIDAD/NUEVA SANTA MARIA</t>
  </si>
  <si>
    <t>IMPERMEABILIZAR LOS EDIFICIOS DE LA UNIDAD</t>
  </si>
  <si>
    <t>FUENTES DE AZCAPOTZALCO-PARQUES DE AZCAPOTZALCO (U HAB)</t>
  </si>
  <si>
    <t>RECUPERAR áREA COMUNAL</t>
  </si>
  <si>
    <t>FRANCISCO VILLA (U HAB)</t>
  </si>
  <si>
    <t>REENCARPETADO DE CALLES (CALLE MATLACOATL)</t>
  </si>
  <si>
    <t>FERRERIA (U HAB)</t>
  </si>
  <si>
    <t xml:space="preserve">PAVIMENTACION DE DE CALLES </t>
  </si>
  <si>
    <t>FERRERIA</t>
  </si>
  <si>
    <t>PODA Y/O DERRIBO DE ARBOLES DE LA COLONIA EX HACIENDA DEL ROSARIO</t>
  </si>
  <si>
    <t>EX-HACIENDA EL ROSARIO</t>
  </si>
  <si>
    <t>EL ARTE Y LA COMPUTACIóN CONTRA LA VIOLENCIA Y L AS ADICCIONES</t>
  </si>
  <si>
    <t>EUZKADI</t>
  </si>
  <si>
    <t>REPARACIóN DE CAMELLóN UBICADO EN CALLE RENACIMIENTO Y AVENIDA DE LAS CULTURAS</t>
  </si>
  <si>
    <t>EL ROSARIO C (U HAB)</t>
  </si>
  <si>
    <t>PASILLOS SEGUROS E ILUMINADOS DEL SECTOR 2 C A</t>
  </si>
  <si>
    <t>EL ROSARIO B (U HAB)</t>
  </si>
  <si>
    <t>MEJORAMIENTO DE áREAS DEPORTIVAS DE BASQUETBOL EN HERREROS.</t>
  </si>
  <si>
    <t>EL ROSARIO A (U HAB)</t>
  </si>
  <si>
    <t>REENCARPETADO DE BANQUETAS EN SU TOTALIDAD</t>
  </si>
  <si>
    <t>EL JAGUEY-ESTACIÓN PANTACO</t>
  </si>
  <si>
    <t>REENCARPETAMIENTO DE ESTACIONAMIENTO Y ENTRADA DE LA UNIDAD, 2DA ETAPA</t>
  </si>
  <si>
    <t>ECOLOGICA NOVEDADES IMPACTO (U HAB)</t>
  </si>
  <si>
    <t>IMAGEN DE LA UNIDAD</t>
  </si>
  <si>
    <t>DEMET (U HAB)</t>
  </si>
  <si>
    <t>pavimentacion y reparacionde banquetas de la calle camino del recreo</t>
  </si>
  <si>
    <t>DEL RECREO</t>
  </si>
  <si>
    <t xml:space="preserve">CAMBIO DE LA RED HIDRAULICA EN TODA LA COLONIA </t>
  </si>
  <si>
    <t>DEL MAESTRO</t>
  </si>
  <si>
    <t>PINTURA PARA CONDOMINIO E IMPERMEABILIZANTE</t>
  </si>
  <si>
    <t>DEL GAS (AMPL)</t>
  </si>
  <si>
    <t>RECUPERACIóN DEL ESPACIO PúBLICO E INSTALACIóN DE PARQUE DE BOLSILLO</t>
  </si>
  <si>
    <t>DEL GAS</t>
  </si>
  <si>
    <t>SUSTITUCIóN DE VáLVULAS DE AGUA POTABLE EN LAS MANZANAS 3 Y 4</t>
  </si>
  <si>
    <t>CUITLAHUAC 3 y 4 (U HAB)</t>
  </si>
  <si>
    <t>CAMBIO DE LáMPARAS EN LA COLONIA</t>
  </si>
  <si>
    <t>CUITLAHUAC 1 y 2 (U HAB)</t>
  </si>
  <si>
    <t>CAMBIO DE PORTONES (ACCESO A LA U.H.)</t>
  </si>
  <si>
    <t>CRUZ ROJA TEPANTONGO (U HAB)</t>
  </si>
  <si>
    <t>REHABILITACIóN DE CANCHAS</t>
  </si>
  <si>
    <t>COSMOPOLITA (AMPL)</t>
  </si>
  <si>
    <t>COSMOPOLITA</t>
  </si>
  <si>
    <t xml:space="preserve">GIMNASIO AL AIRE LIBRE EN EL DEPORTIVO COLTONGO </t>
  </si>
  <si>
    <t>COLTONGO</t>
  </si>
  <si>
    <t>LUMINARIAS</t>
  </si>
  <si>
    <t>CLAVERIA</t>
  </si>
  <si>
    <t xml:space="preserve">CONSTRUCCION DE RAMPAS EN LA EXPLANADA DELEGACIONAL Y CALLES ALEDAÑAS </t>
  </si>
  <si>
    <t>CENTRO DE AZCAPOTZALCO</t>
  </si>
  <si>
    <t>RENOVACIóN DE FACHADA, HERRERíA, TINACOS INCLUYENDO MARQUESINA DE LA ESCUELA LEYES DE REFORMA CON APLANADO ANTIGRAFITI</t>
  </si>
  <si>
    <t>ARENAL</t>
  </si>
  <si>
    <t xml:space="preserve">JUEGOS INFANTILES EN FERROCARILES NACIONALES POLO NORTE E INVIERNO </t>
  </si>
  <si>
    <t>ANGEL ZIMBRON</t>
  </si>
  <si>
    <t>FOMENTAR LA REALIZACION DEL EJERCICIO</t>
  </si>
  <si>
    <t>PETROLERA (AMPL)</t>
  </si>
  <si>
    <t xml:space="preserve">BANQUETAS </t>
  </si>
  <si>
    <t>ALDANA</t>
  </si>
  <si>
    <t>COSAS BUENAS. CONVIVENCIA Y ESPARCIMIENTO PARA AGUILERA (INSTALACIóN DE BANCAS Y JARDINERAS EN PLAZA CíVICA)</t>
  </si>
  <si>
    <t>AGUILERA</t>
  </si>
  <si>
    <t xml:space="preserve"> EJERCIDO
3</t>
  </si>
  <si>
    <t>PROGRAMADO
2</t>
  </si>
  <si>
    <t>APROBADO 
1</t>
  </si>
  <si>
    <t>AVANCE DEL
 PROYECTO
 (%)</t>
  </si>
  <si>
    <t>PROYECTO</t>
  </si>
  <si>
    <t>COLONIA O PUEBLO ORIGINARIO</t>
  </si>
  <si>
    <t>UNIDAD RESPONSABLE DEL GASTO:  02CD02 DELEGACIÓN AZCAPOTZALCO</t>
  </si>
  <si>
    <t>PPD PRESUPUESTO PARTICIPATIVO PARA LAS DELEGACIONES</t>
  </si>
  <si>
    <t>TOTAL DEL GASTO EN SERVICIOS PERSONALES III = (I+II)</t>
  </si>
  <si>
    <t>F. Sentencias Laborales Definitivas</t>
  </si>
  <si>
    <t>e2) Nombre del Programa o Ley 2</t>
  </si>
  <si>
    <t>e1 )Nombre del Programa o Ley 1</t>
  </si>
  <si>
    <t>E. Gastos Asoc. a la Implemt.  de Nvas. Leyes Fed. o Ref. de las Mismas E = (e1+e2)</t>
  </si>
  <si>
    <t>D. Seguridad Pública</t>
  </si>
  <si>
    <t>c2) Personal Médico, Paramédico y Afín</t>
  </si>
  <si>
    <t>c1) Personal Administrativo</t>
  </si>
  <si>
    <t>C. Servicios de Salud C = (c1+c2)</t>
  </si>
  <si>
    <t>B. Magisterio</t>
  </si>
  <si>
    <t>A. Personal Administrativo y de Servicio Público</t>
  </si>
  <si>
    <t>II. GASTO ETIQUETADO  (A+B+C+D+E+F)</t>
  </si>
  <si>
    <t>I. GASTO NO ETIQUETADO (A+B+C+D+E+F)</t>
  </si>
  <si>
    <t>PAGADO</t>
  </si>
  <si>
    <t>DEVENGADO</t>
  </si>
  <si>
    <t>AMPLIACIONES/
REDUCCIONES</t>
  </si>
  <si>
    <t>SUBEJERCICIO</t>
  </si>
  <si>
    <t>EGRESOS</t>
  </si>
  <si>
    <t xml:space="preserve">C O N C E P T O  </t>
  </si>
  <si>
    <t>(PESOS)</t>
  </si>
  <si>
    <t>Del 1 de enero al 30 de junio de 2017 (2)</t>
  </si>
  <si>
    <t>Clasificación de Servicios Personales por Categoría</t>
  </si>
  <si>
    <t>02CD02  DELEGACIÓN AZCAPOTZALCO</t>
  </si>
  <si>
    <t>Estado Analítico del Ejercicio del Presupuesto de Egresos Detallado - LDF</t>
  </si>
  <si>
    <t>FONDO, CONVENIO, SUBSIDIO O PARTICIPACIÓN: 5.M.G.6.5 PROGRAMA DE FORTALECIMIENTO IV- 2016 - LIQUIDA DE REMANENTES PRINCIPAL (FORTALECIMIENTO FINANCIERO)</t>
  </si>
  <si>
    <t>FONDO, CONVENIO, SUBSIDIO O PARTICIPACIÓN: 5.A.1.7.3. RECURSOS FEDERALES- GOBERNACION- FORTALECIMIENTO DE SEGURIDAD (FORTASEG) 2017</t>
  </si>
  <si>
    <t>FONDO, CONVENIO, SUBSIDIO O PARTICIPACIÓN: 5.A.1.7.3 RECURSOS FEDERALES- GOBERNACION- FORTALECIMIENTO DE SEGURIDAD (FORTASEG) 2017</t>
  </si>
  <si>
    <t>SALUD</t>
  </si>
  <si>
    <t>GENERACION DE RECURSOS PARA LA SALUD</t>
  </si>
  <si>
    <t>A)  Variaciones entre el Presupuesto Devengado y el Programado: La variación que se presenta entre le presupuesto devengado y programado, se deriva a que el Área de Desarrollo Urbano no solicitó trámite de  pago por concepto de material eléctrico, aplicación del gasto que será registrado durante el tercer trimestre, asimimo, en cumplimiento al artículo sexto transitorio del Decreto de Presupuesto de Egresos de la Ciudad de México para el Ejercicio Fiscal 2017, en cual se indican los porcentajes financieros por trimestre, por lo que no es posible realizar la adecuación del calendario presupuestal de acuerdo a los requerimientos de las áreas operativas.</t>
  </si>
  <si>
    <t>A)  Variaciones entre el Presupuesto Devengado y el Programado: La variación que se presenta entre le presupuesto devengado y programado, se origina a que no fue requerido el trámite de pago por concepto de Conservación y mantenimiento menor de inmuebles, mismo que será realizado durante el tercer  trimestre, asimimo, en cumplimiento al artículo sexto transitorio del Decreto de Presupuesto de Egresos de la Ciudad de México para el Ejercicio Fiscal 2017, en cual se indican los porcentajes financieros por trimestre, por lo que no es posible realizar la adecuación del calendario presupuestal de acuerdo a los requerimientos de las áreas operativas.</t>
  </si>
  <si>
    <t>A)  Variaciones entre el Presupuesto Devengado y el Programado: No presenta presupuesto programado debido a que el calendario presupuestal se integró en el tercer trimestre del año.</t>
  </si>
  <si>
    <t>A)  Variaciones entre el Presupuesto Devengado y el Programado: La diferencia que se observa entre el presupuesto programado y el devengado se deriva a que no se han presentado estimaciones por los trabajos a realizarse por concepto de Edificación no habitacional gasto que será registrado en el tercer trimestre del año, asimimo, en cumplimiento al artículo sexto transitorio del Decreto de Presupuesto de Egresos de la Ciudad de México para el Ejercicio Fiscal 2017, en cual se indican los porcentajes financieros por trimestre, por lo que no es posible realizar la adecuación del calendario presupuestal de acuerdo a los requerimientos de las áreas operativas.</t>
  </si>
  <si>
    <t xml:space="preserve">A)  Variaciones entre el Presupuesto Devengado y el Programado: La diferencia que se observa se deriva a que el trámite de  pago por concepto de Liquidaciones por indemnizaciones y por sueldos y salarios caídos, pagos que seran cubiertos en el tercer trimestre del año. </t>
  </si>
  <si>
    <t xml:space="preserve">A)  Variaciones entre el Presupuesto Devengado y el Programado: La variacion que se observa, se deriva que en el segundo trimestre las areas no solicitarion en su totalidad el tramite de pago por los conceptos de Agua tratada y servicios de telecomunicaciones, pagos que seran cubiertos en el tercer trimestre del año. </t>
  </si>
  <si>
    <t xml:space="preserve">A)  Variaciones entre el Presupuesto Devengado y el Programado: La variación entre le presupuesto devengado y programado,  que se observa se deriva a que el Área de Desarrollo Social no solicitó en su totalidad el  trámite de pago por concepo de Premios y otras Ayudas sociales a personas. </t>
  </si>
  <si>
    <t>A)  Variaciones entre el Presupuesto Devengado y el Programado: La variación que se observa, se deriva a que en el segundo trimestre las áreas operativas no solicitaron trámite de pago por concepto de adquisición de bienes materialescomo son: vidrio y herramientas menores para la construccion a cargo de esta delegación, pagos que seran cubiertos en el tercer trimestre del año.</t>
  </si>
  <si>
    <t>La varicación entre Metas Programadas al Periodo y del Índice de Cumplimiento Presupuestal Previsto al Periodo, se debe a que esta Actividad Intitucional está en función a la demanda de la población en materia de asesoría legal a personas víctimas de violencia, principalmente a mujeres y niños.</t>
  </si>
  <si>
    <t>La varicación entre Metas Programadas al Periodo y del Índice de Cumplimiento Presupuestal Previsto al Periodo, es que en los meses de enero a junio, con los recursos humanos y económicos y materiales, fue posible realizar un mayor número de apoyos sociales en beneficio de la población abierta. Asimismo no presenta presupueto ejercido toda vez que las acciones se realizaron con el maximo aprovechamiento de los recursos humanos y materiales.</t>
  </si>
  <si>
    <t>La variación entre Metas Programadas al Periodo y del Índice de Cumplimiento Presupuestal Previsto al Periodo, se debe al mayor aprovechamiento de los recursos humanos, materiales y económicos, para fomentar entre la población las actividades deportivas y recreativas, principalmente en la población juvenil con la finalidad de evitar el crecimiento de las adicciones nocivas y vandalimo en prejuicio a la sociedad.</t>
  </si>
  <si>
    <t>No existe variación entre Metas Programadas al Periodo y del Índice de Cumplimiento Presupuestal Previsto al Periodo, cumpliéndose con los objetivos en el Segundo trimestre.</t>
  </si>
  <si>
    <t>No existe variación entre las Metas Programadas al Periodo y del Índice de Cumplimiento Presupuestal Previsto al Periodo, cumpliéndose con los objetivos en el Segundo trimestre.</t>
  </si>
  <si>
    <t>No existe variación entre las Metas Programadas al Periodo y del Índice de Cumplimiento Presupuestal Previsto al Periodo, debido a que los trabajos para la obra que se llevara acabo seran realizados en el tercer trimestre del ejercicio.</t>
  </si>
  <si>
    <t>La variación entre Metas Programadas al Periodo y del Índice de Cumplimiento Presupuestal Previsto al Periodo, se debe a que esta Actividad Intitucional está en función a la demanda de la población para la promoción de las actividades culturales que se realizan en los diversos espacios culturales a cargo de esta delegación.</t>
  </si>
  <si>
    <t>La variación entre Metas Programadas al Periodo y del Índice de Cumplimiento Presupuestal Previsto al Periodo, se debe al mayor aprovechamiento de los recursos humanos, materiales y económicos, en el programa de mantenimiento a planteles educativos se realiza en el periodo vacacional de la población estudiantil que asiste a centros educativos de nivel básico.</t>
  </si>
  <si>
    <t>La variación entre Metas Programadas al Periodo y del Índice de Cumplimiento Presupuestal Previsto al Periodo, debido a que las obras de mantenimiento en infraestructura de desarrollo social se encuentran en proceso de atención, estimando su conclusion en el tercer trimestre del presente ejercicio.</t>
  </si>
  <si>
    <t>La variación entre Metas Programadas al Periodo y del Índice de Cumplimiento Presupuestal Previsto al Periodo, se origina al aprovechamiento óptimo de los recursos materiales y humanos, se superó la meta física progamada brindando atención a 963 niños y niñas que asisten a los CENDIS a cargo de esta delegación.</t>
  </si>
  <si>
    <t xml:space="preserve">La variación entre Metas Programadas al Periodo y del Índice de Cumplimiento Presupuestal Previsto al Periodo, se debe a que esta Actividad Intitucional está en función la demanda ciudadana, misma que fue mayor a la esperada, optimizando los recursos humanos, económicos y materiales, brindando asi apoyos a Adultos mayores, Discapacitados y ciudadania en general. </t>
  </si>
  <si>
    <t>La variación entre Metas Programadas al Periodo y del Índice de Cumplimiento Presupuestal Previsto al Periodo, es que en esta actividad Institucional esta en funcion a la demanda ciudadana que acuden a las oficinas de fomento al empleo y a las microferias del empleo  a cargo de esta delegación.</t>
  </si>
  <si>
    <t xml:space="preserve">La variación entre Metas Programadas al Periodo y del Índice de Cumplimiento Presupuestal Previsto al Periodo, es que en esta actividad institucional esta en funcion a las necesidades de la poblacion, en este caso la demanda de esta actividad fue menor a la esperada, en materia de prevencion del delito. </t>
  </si>
  <si>
    <t>La variación entre Metas Programadas al Periodo y del Índice de Cumplimiento Presupuestal Previsto al Periodo, es que esta Actividad Intitucional se debe a las necesidades de la población en este caso la demanda de esta actividad fue menor a la esperada, en los servicios  complementarios de vigilancia.</t>
  </si>
  <si>
    <t>La variación entre Metas Programadas al Periodo y del Índice de Cumplimiento Presupuestal Previsto al Periodo, se origina a que la meta física está sujeta a la demanda de comerciantes establecidos y ambulantes, ante esta demanda fue necesario atender a un número mayor de comerciantes, rebanzado la meta física programada, con el mayor aprovechamiento de los recursos humanos y materiales.</t>
  </si>
  <si>
    <t>La variación entre Metas Programadas al Periodo y del Índice de Cumplimiento Presupuestal Previsto al Periodo, se debe toda vez que esta sujeta a la demanda de pequeños empresarios con esta delegación, los apoyos a este grupo de empresarios se realizo optimizando los recursos humanos, económicos y materiales. Asimismo la meta presupuestal no presenta variación toda vez que el recurso fue ejercido en el area de servicios a empleados de base.</t>
  </si>
  <si>
    <t>La variación entre Metas Programadas al Periodo y del Índice de Cumplimiento Presupuestal Previsto al Periodo, es que esta Actividad Intitucional se debe a las necesidades de la población en este caso la demanda de esta actividada fue mayor a la esperada, realizando recorridos de recoleccion domiciliaria,barrido manual y el programa "Estamos limpiando Azcapotzalco de tiraderos al Aire Libre".</t>
  </si>
  <si>
    <t>La variación entre Metas Programadas al Periodo y del Índice de Cumplimiento Presupuestal Previsto al Periodo, es que en esta Actividad Intitucional  no fueron completadas las metas, debido a las condiciones óptimas en que se encuentra el sistema secundario del drenaje, siendo asi que se realizaron solo el mantemimiento al sistema de drenaje que fue necesario en las diferentes colonias de la demarcacion en beneficio de la población.</t>
  </si>
  <si>
    <t>La variación entre Metas Programadas al Periodo y del Índice de Cumplimiento Presupuestal Previsto al Periodo, es que esta Actividad Intitucional se debe a el aprovechamiento de los recursos humanos y materiales para realizar trabajos de mantenimiento a parques y jardines logrando superar la meta a la esperada.</t>
  </si>
  <si>
    <t>La variación entre Metas Programadas al Periodo y del Índice de Cumplimiento Presupuestal Previsto al Periodo, es que esta Actividad Intitucional, con los recursos humanos y materiales existentes fue posible superar la meta física esperada para la poda de árboles.</t>
  </si>
  <si>
    <t xml:space="preserve">La variación entre Metas Programadas al Periodo y del Índice de Cumplimiento Presupuestal Previsto al Periodo,  se debe a que los señalamientos viales y peatonales se encuentra buenas condiciones, por lo que el número de trabajos de balizamiento fue menor a lo esperado. </t>
  </si>
  <si>
    <t xml:space="preserve">La variación entre Metas Programadas al Periodo y del Índice de Cumplimiento Presupuestal Previsto al Periodo, se debe a que se optimizaron los recursos humanos y materiales, logrando el mantenimiento, conservacion y rehabilitacion en edificios publicos. </t>
  </si>
  <si>
    <t>La variación entre Metas Programadas al Periodo y del Índice de Cumplimiento Presupuestal Previsto al Periodo, se deriva a que no se han presentado las condiciones adecuadas para realizar los trabajos de mantenimiento a las vialidades peatonales a cargo de esta delegación, los trabajos de mantenimiento serán ejecutadas durante el tercer trimestre.</t>
  </si>
  <si>
    <t>La variación entre Metas Programadas al Periodo y del Índice de Cumplimiento Presupuestal Previsto al Periodo, es que esta Actividad Intitucional se debe a la optimizacion de recursos materiales y humanos, con lo que se ha podido realizar mantenimiento correctivo a diferentes infraestructuras comerciales dentro de esta demarcacion en beneficio de la población.</t>
  </si>
  <si>
    <t>La variación entre Metas Programadas al Periodo y del Índice de Cumplimiento Presupuestal Previsto al Periodo, se origina a que se tiene en proceso las adjudicaciones de contrato de obra para los trabajos de mantenimiento a vialidades secundarias a cargo de esta delegación. Mismas que serán realizadas durante el tercer trimestre del presente ejercicio presupuestal.</t>
  </si>
  <si>
    <t xml:space="preserve">La variación entre Metas Programadas al Periodo y del Índice de Cumplimiento Presupuestal Previsto al Periodo, es que esta Actividad Intitucional se debe a el aprovechamiento de los recursos humanos y materiales para realizar trabajos de mantenimiento, conservacion y rehabilitacion de la imagen urbana. </t>
  </si>
  <si>
    <t>La variación entre Metas Programadas al Periodo y del Índice de Cumplimiento Presupuestal Previsto al Periodo, se origina debido a que los trabajos de mantenimiento, conservacion  y rehabilitacion de infraestructura de agua potable, no se han realizado derivado  de la falta de condicciones para poder realizar los trabajos, los trabajos de mantenimiento serán ejecutadas durante el tercer trimestre.</t>
  </si>
  <si>
    <t>La variación entre Metas Programadas al Periodo y del Índice de Cumplimiento Presupuestal Previsto al Periodo, es que esta Actividad Intitucional se debe a el aprovechamiento de los recursos humanos y materiales para realizar trabajos de alumbrado publico, asi beneficiando a los pobladores.</t>
  </si>
  <si>
    <t>La variación entre Metas Programadas al Periodo y del Índice de Cumplimiento Presupuestal Previsto al Periodo, es que esta Actividad Intitucional se debe a el aprovechamiento de los recursos humanos y materiales para realizar brindar los apoyos administrativos necesarios en esta UR.</t>
  </si>
  <si>
    <t>1.50</t>
  </si>
  <si>
    <t>Se realizan recorridos en las colonias que conforman la delegación, se le da especial atención a las zonas donde los vecinos han denunciado el constante consumo de bebidas embriagantes, drogas, escandalo en vía pública y robos. Hasta la fecha se han llevado acabo 60recorridos por las colonias: U.H: El Rosario, U.H. Presidente Madero, U.H. Francisco Villa, La española, Pasteros, San Rafael, Reynosa Tamaulipas, Santa Bárbara, San Juan Tlihuaca, Las trancas, Nueva Tezozómoc, Centro de Azcapotzalco, San Álvaro, Clavería, Nueva Santa María, Tlatílco y Victoria de las Democracias</t>
  </si>
  <si>
    <t>Objetivo: garantizar el correcto funcionamiento del comercio que se ubica en la calle, camellones, banquetas, avenidas, asegurando que no existan afectaciones para las personas que transitan por el lugar donde se encuentran instalados.</t>
  </si>
  <si>
    <t>83.37</t>
  </si>
  <si>
    <t>507.14</t>
  </si>
  <si>
    <t>63558.10</t>
  </si>
  <si>
    <t>59610</t>
  </si>
  <si>
    <t>Se proporcionó servicio de Recolección Domiciliaria a las 78 rutas de recolección de residuos sólidos atendiendo diariamente 1726 paradas oficiales distribuidas en las 111 colonias de la demarcación.</t>
  </si>
  <si>
    <t xml:space="preserve">B)No presenta variación entre el presupuesto ejercido y el devengado.  </t>
  </si>
  <si>
    <t>5747.71</t>
  </si>
  <si>
    <t>24188</t>
  </si>
  <si>
    <t>6.73</t>
  </si>
  <si>
    <t>595.20</t>
  </si>
  <si>
    <t>(262,319,396/263,381,638)*100=  99.6</t>
  </si>
  <si>
    <t>(131,690,819.00/671,711,981.50)=.2</t>
  </si>
  <si>
    <t>(111,478,209.35/425,805,974.17)=</t>
  </si>
  <si>
    <t>(50/50)*100=100</t>
  </si>
  <si>
    <t>(43.71/100)*100=</t>
  </si>
  <si>
    <t>(131,690,819.00/263,381,638.00)*100=50</t>
  </si>
  <si>
    <t>(111,478,209.35/263,381,638.00)*100=</t>
  </si>
  <si>
    <t>(29/29)*100=100</t>
  </si>
  <si>
    <t>(1/29)*100</t>
  </si>
  <si>
    <t>(28/29)*100</t>
  </si>
  <si>
    <t>Porcentaje de proyectos Complementarios registrados en la MIDS</t>
  </si>
  <si>
    <t>(Sumatoria de proyectos complementarios registrados en la MIDS al trimestre correspondiente/Sumatoria de proyectos totales registrados en la MIDS al trimestre correspondiente)*100</t>
  </si>
  <si>
    <t>(0/29)*100</t>
  </si>
  <si>
    <t>FONDO, CONVENIO, SUBSIDIO O PARTICIPACIÓN: 5.M.Y.6.5 PROYECTOS DE DESARROLLO REGIONAL IV 2016 - REMANENTES DEL PRINCIPAL</t>
  </si>
  <si>
    <t>Dr. Pablo Moctezuma Barragán</t>
  </si>
  <si>
    <t>Jefe Delegacional</t>
  </si>
</sst>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44" formatCode="_-&quot;$&quot;* #,##0.00_-;\-&quot;$&quot;* #,##0.00_-;_-&quot;$&quot;* &quot;-&quot;??_-;_-@_-"/>
    <numFmt numFmtId="43" formatCode="_-* #,##0.00_-;\-* #,##0.00_-;_-* &quot;-&quot;??_-;_-@_-"/>
    <numFmt numFmtId="164" formatCode="_-* #,##0.0_-;\-* #,##0.0_-;_-* &quot;-&quot;??_-;_-@_-"/>
    <numFmt numFmtId="165" formatCode="_-* #,##0_-;\-* #,##0_-;_-* &quot;-&quot;??_-;_-@_-"/>
    <numFmt numFmtId="166" formatCode="#,##0[$€];[Red]\-#,##0[$€]"/>
    <numFmt numFmtId="167" formatCode="_-* #,##0.00\ _P_t_s_-;\-* #,##0.00\ _P_t_s_-;_-* &quot;-&quot;??\ _P_t_s_-;_-@_-"/>
    <numFmt numFmtId="168" formatCode="#,##0.0_ ;[Red]\-#,##0.0\ "/>
    <numFmt numFmtId="169" formatCode="#,##0.00_ ;\-#,##0.00\ "/>
    <numFmt numFmtId="170" formatCode="&quot;$&quot;#,##0.00"/>
    <numFmt numFmtId="171" formatCode="_-* #,##0.00\ _€_-;\-* #,##0.00\ _€_-;_-* &quot;-&quot;??\ _€_-;_-@_-"/>
    <numFmt numFmtId="172" formatCode="#,##0.0_);[Black]\(#,##0.0\)"/>
    <numFmt numFmtId="173" formatCode="0.0"/>
  </numFmts>
  <fonts count="61">
    <font>
      <sz val="10"/>
      <name val="Arial"/>
    </font>
    <font>
      <sz val="11"/>
      <color theme="1"/>
      <name val="Calibri"/>
      <family val="2"/>
      <scheme val="minor"/>
    </font>
    <font>
      <sz val="11"/>
      <color theme="1"/>
      <name val="Calibri"/>
      <family val="2"/>
      <scheme val="minor"/>
    </font>
    <font>
      <sz val="11"/>
      <color indexed="8"/>
      <name val="Calibri"/>
      <family val="2"/>
    </font>
    <font>
      <sz val="10"/>
      <name val="Arial"/>
      <family val="2"/>
    </font>
    <font>
      <sz val="10"/>
      <name val="Arial"/>
      <family val="2"/>
    </font>
    <font>
      <sz val="10"/>
      <name val="Arial"/>
      <family val="2"/>
    </font>
    <font>
      <sz val="10"/>
      <name val="Arial"/>
      <family val="2"/>
    </font>
    <font>
      <sz val="11"/>
      <color indexed="8"/>
      <name val="Calibri"/>
      <family val="2"/>
    </font>
    <font>
      <sz val="10"/>
      <name val="Gotham Rounded Book"/>
      <family val="3"/>
    </font>
    <font>
      <b/>
      <sz val="12"/>
      <name val="Gotham Rounded Book"/>
      <family val="3"/>
    </font>
    <font>
      <b/>
      <sz val="10"/>
      <name val="Gotham Rounded Book"/>
      <family val="3"/>
    </font>
    <font>
      <b/>
      <sz val="9"/>
      <name val="Gotham Rounded Book"/>
      <family val="3"/>
    </font>
    <font>
      <sz val="9"/>
      <name val="Gotham Rounded Book"/>
      <family val="3"/>
    </font>
    <font>
      <b/>
      <sz val="8"/>
      <name val="Gotham Rounded Book"/>
      <family val="3"/>
    </font>
    <font>
      <b/>
      <sz val="7"/>
      <name val="Gotham Rounded Book"/>
      <family val="3"/>
    </font>
    <font>
      <sz val="8"/>
      <name val="Gotham Rounded Book"/>
      <family val="3"/>
    </font>
    <font>
      <b/>
      <sz val="22"/>
      <name val="Gotham Rounded Book"/>
      <family val="3"/>
    </font>
    <font>
      <b/>
      <vertAlign val="superscript"/>
      <sz val="12"/>
      <name val="Gotham Rounded Book"/>
      <family val="3"/>
    </font>
    <font>
      <sz val="12"/>
      <name val="Gotham Rounded Book"/>
      <family val="3"/>
    </font>
    <font>
      <sz val="10"/>
      <name val="MS Sans Serif"/>
      <family val="2"/>
    </font>
    <font>
      <sz val="12"/>
      <name val="Lucida Sans"/>
      <family val="2"/>
    </font>
    <font>
      <sz val="12"/>
      <name val="Arial"/>
      <family val="2"/>
    </font>
    <font>
      <b/>
      <sz val="9"/>
      <name val="Gotham Rounded Book"/>
    </font>
    <font>
      <sz val="10"/>
      <name val="Arial Narrow"/>
      <family val="2"/>
    </font>
    <font>
      <b/>
      <sz val="8"/>
      <name val="Arial Narrow"/>
      <family val="2"/>
    </font>
    <font>
      <sz val="8"/>
      <name val="Arial Narrow"/>
      <family val="2"/>
    </font>
    <font>
      <sz val="11"/>
      <color theme="1"/>
      <name val="Calibri"/>
      <family val="2"/>
      <scheme val="minor"/>
    </font>
    <font>
      <sz val="11"/>
      <color theme="0"/>
      <name val="Calibri"/>
      <family val="2"/>
      <scheme val="minor"/>
    </font>
    <font>
      <sz val="11"/>
      <color rgb="FF006100"/>
      <name val="Calibri"/>
      <family val="2"/>
      <scheme val="minor"/>
    </font>
    <font>
      <b/>
      <sz val="11"/>
      <color rgb="FFFA7D00"/>
      <name val="Calibri"/>
      <family val="2"/>
      <scheme val="minor"/>
    </font>
    <font>
      <b/>
      <sz val="11"/>
      <color theme="0"/>
      <name val="Calibri"/>
      <family val="2"/>
      <scheme val="minor"/>
    </font>
    <font>
      <sz val="11"/>
      <color rgb="FFFA7D00"/>
      <name val="Calibri"/>
      <family val="2"/>
      <scheme val="minor"/>
    </font>
    <font>
      <b/>
      <sz val="11"/>
      <color theme="3"/>
      <name val="Calibri"/>
      <family val="2"/>
      <scheme val="minor"/>
    </font>
    <font>
      <sz val="11"/>
      <color rgb="FF3F3F76"/>
      <name val="Calibri"/>
      <family val="2"/>
      <scheme val="minor"/>
    </font>
    <font>
      <sz val="11"/>
      <color rgb="FF9C0006"/>
      <name val="Calibri"/>
      <family val="2"/>
      <scheme val="minor"/>
    </font>
    <font>
      <sz val="11"/>
      <color rgb="FF9C6500"/>
      <name val="Calibri"/>
      <family val="2"/>
      <scheme val="minor"/>
    </font>
    <font>
      <sz val="10"/>
      <color rgb="FF000000"/>
      <name val="Times New Roman"/>
      <family val="1"/>
    </font>
    <font>
      <b/>
      <sz val="11"/>
      <color rgb="FF3F3F3F"/>
      <name val="Calibri"/>
      <family val="2"/>
      <scheme val="minor"/>
    </font>
    <font>
      <sz val="11"/>
      <color rgb="FFFF0000"/>
      <name val="Calibri"/>
      <family val="2"/>
      <scheme val="minor"/>
    </font>
    <font>
      <i/>
      <sz val="11"/>
      <color rgb="FF7F7F7F"/>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1"/>
      <name val="Calibri"/>
      <family val="2"/>
      <scheme val="minor"/>
    </font>
    <font>
      <sz val="10"/>
      <name val="Gotham Rounded Book"/>
    </font>
    <font>
      <sz val="9"/>
      <name val="Gotham Rounded Book"/>
    </font>
    <font>
      <sz val="7"/>
      <name val="Gotham Rounded Book"/>
      <family val="3"/>
    </font>
    <font>
      <sz val="11"/>
      <name val="Gotham Rounded Book"/>
      <family val="3"/>
    </font>
    <font>
      <b/>
      <sz val="11"/>
      <name val="Gotham Rounded Book"/>
      <family val="3"/>
    </font>
    <font>
      <b/>
      <vertAlign val="superscript"/>
      <sz val="9"/>
      <name val="Gotham Rounded Book"/>
      <family val="3"/>
    </font>
    <font>
      <b/>
      <vertAlign val="superscript"/>
      <sz val="8"/>
      <name val="Gotham Rounded Book"/>
      <family val="3"/>
    </font>
    <font>
      <b/>
      <sz val="8"/>
      <name val="Arial"/>
      <family val="2"/>
    </font>
    <font>
      <sz val="8"/>
      <color theme="1"/>
      <name val="Gotham Rounded Book"/>
      <family val="3"/>
    </font>
    <font>
      <b/>
      <sz val="8"/>
      <color theme="1"/>
      <name val="Gotham Rounded Book"/>
      <family val="3"/>
    </font>
    <font>
      <sz val="8"/>
      <name val="Arial"/>
      <family val="2"/>
    </font>
    <font>
      <sz val="5"/>
      <name val="Gotham Rounded Book"/>
      <family val="3"/>
    </font>
    <font>
      <sz val="9"/>
      <color rgb="FFFF0000"/>
      <name val="Gotham Rounded Book"/>
    </font>
    <font>
      <sz val="9"/>
      <name val="Arial"/>
      <family val="2"/>
    </font>
    <font>
      <b/>
      <sz val="9"/>
      <color indexed="81"/>
      <name val="Tahoma"/>
      <family val="2"/>
    </font>
    <font>
      <sz val="9"/>
      <color indexed="81"/>
      <name val="Tahoma"/>
      <family val="2"/>
    </font>
  </fonts>
  <fills count="40">
    <fill>
      <patternFill patternType="none"/>
    </fill>
    <fill>
      <patternFill patternType="gray125"/>
    </fill>
    <fill>
      <patternFill patternType="solid">
        <fgColor indexed="26"/>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rgb="FFC6EFCE"/>
      </patternFill>
    </fill>
    <fill>
      <patternFill patternType="solid">
        <fgColor rgb="FFF2F2F2"/>
      </patternFill>
    </fill>
    <fill>
      <patternFill patternType="solid">
        <fgColor rgb="FFA5A5A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C99"/>
      </patternFill>
    </fill>
    <fill>
      <patternFill patternType="solid">
        <fgColor rgb="FFFFC7CE"/>
      </patternFill>
    </fill>
    <fill>
      <patternFill patternType="solid">
        <fgColor rgb="FFFFEB9C"/>
      </patternFill>
    </fill>
    <fill>
      <patternFill patternType="solid">
        <fgColor rgb="FFFFFFCC"/>
      </patternFill>
    </fill>
    <fill>
      <patternFill patternType="solid">
        <fgColor rgb="FFD2D3D5"/>
        <bgColor indexed="64"/>
      </patternFill>
    </fill>
    <fill>
      <patternFill patternType="solid">
        <fgColor theme="0"/>
        <bgColor indexed="64"/>
      </patternFill>
    </fill>
    <fill>
      <patternFill patternType="solid">
        <fgColor theme="0" tint="-0.14999847407452621"/>
        <bgColor indexed="64"/>
      </patternFill>
    </fill>
    <fill>
      <patternFill patternType="solid">
        <fgColor rgb="FFFFFF00"/>
        <bgColor indexed="64"/>
      </patternFill>
    </fill>
    <fill>
      <patternFill patternType="solid">
        <fgColor rgb="FF92D050"/>
        <bgColor indexed="64"/>
      </patternFill>
    </fill>
    <fill>
      <patternFill patternType="solid">
        <fgColor theme="6" tint="0.39997558519241921"/>
        <bgColor indexed="64"/>
      </patternFill>
    </fill>
  </fills>
  <borders count="33">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style="thin">
        <color indexed="64"/>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right style="thin">
        <color theme="1"/>
      </right>
      <top/>
      <bottom style="thin">
        <color theme="1"/>
      </bottom>
      <diagonal/>
    </border>
    <border>
      <left/>
      <right/>
      <top/>
      <bottom style="thin">
        <color theme="1"/>
      </bottom>
      <diagonal/>
    </border>
    <border>
      <left style="thin">
        <color theme="1"/>
      </left>
      <right/>
      <top/>
      <bottom style="thin">
        <color theme="1"/>
      </bottom>
      <diagonal/>
    </border>
    <border>
      <left/>
      <right style="thin">
        <color theme="1"/>
      </right>
      <top/>
      <bottom/>
      <diagonal/>
    </border>
    <border>
      <left style="thin">
        <color theme="1"/>
      </left>
      <right/>
      <top/>
      <bottom/>
      <diagonal/>
    </border>
    <border>
      <left/>
      <right style="thin">
        <color theme="1"/>
      </right>
      <top style="thin">
        <color theme="1"/>
      </top>
      <bottom/>
      <diagonal/>
    </border>
    <border>
      <left/>
      <right/>
      <top style="thin">
        <color theme="1"/>
      </top>
      <bottom/>
      <diagonal/>
    </border>
    <border>
      <left style="thin">
        <color theme="1"/>
      </left>
      <right/>
      <top style="thin">
        <color theme="1"/>
      </top>
      <bottom/>
      <diagonal/>
    </border>
  </borders>
  <cellStyleXfs count="138">
    <xf numFmtId="0" fontId="0" fillId="0" borderId="0"/>
    <xf numFmtId="0" fontId="27" fillId="3" borderId="0" applyNumberFormat="0" applyBorder="0" applyAlignment="0" applyProtection="0"/>
    <xf numFmtId="0" fontId="27" fillId="4" borderId="0" applyNumberFormat="0" applyBorder="0" applyAlignment="0" applyProtection="0"/>
    <xf numFmtId="0" fontId="27" fillId="5" borderId="0" applyNumberFormat="0" applyBorder="0" applyAlignment="0" applyProtection="0"/>
    <xf numFmtId="0" fontId="27" fillId="6" borderId="0" applyNumberFormat="0" applyBorder="0" applyAlignment="0" applyProtection="0"/>
    <xf numFmtId="0" fontId="27" fillId="7" borderId="0" applyNumberFormat="0" applyBorder="0" applyAlignment="0" applyProtection="0"/>
    <xf numFmtId="0" fontId="27" fillId="7" borderId="0" applyNumberFormat="0" applyBorder="0" applyAlignment="0" applyProtection="0"/>
    <xf numFmtId="0" fontId="27" fillId="8" borderId="0" applyNumberFormat="0" applyBorder="0" applyAlignment="0" applyProtection="0"/>
    <xf numFmtId="0" fontId="27" fillId="8" borderId="0" applyNumberFormat="0" applyBorder="0" applyAlignment="0" applyProtection="0"/>
    <xf numFmtId="0" fontId="27" fillId="9" borderId="0" applyNumberFormat="0" applyBorder="0" applyAlignment="0" applyProtection="0"/>
    <xf numFmtId="0" fontId="27" fillId="9" borderId="0" applyNumberFormat="0" applyBorder="0" applyAlignment="0" applyProtection="0"/>
    <xf numFmtId="0" fontId="27" fillId="10" borderId="0" applyNumberFormat="0" applyBorder="0" applyAlignment="0" applyProtection="0"/>
    <xf numFmtId="0" fontId="27" fillId="10" borderId="0" applyNumberFormat="0" applyBorder="0" applyAlignment="0" applyProtection="0"/>
    <xf numFmtId="0" fontId="27" fillId="11" borderId="0" applyNumberFormat="0" applyBorder="0" applyAlignment="0" applyProtection="0"/>
    <xf numFmtId="0" fontId="27" fillId="12" borderId="0" applyNumberFormat="0" applyBorder="0" applyAlignment="0" applyProtection="0"/>
    <xf numFmtId="0" fontId="27" fillId="12" borderId="0" applyNumberFormat="0" applyBorder="0" applyAlignment="0" applyProtection="0"/>
    <xf numFmtId="0" fontId="27" fillId="13" borderId="0" applyNumberFormat="0" applyBorder="0" applyAlignment="0" applyProtection="0"/>
    <xf numFmtId="0" fontId="27" fillId="13" borderId="0" applyNumberFormat="0" applyBorder="0" applyAlignment="0" applyProtection="0"/>
    <xf numFmtId="0" fontId="27" fillId="14" borderId="0" applyNumberFormat="0" applyBorder="0" applyAlignment="0" applyProtection="0"/>
    <xf numFmtId="0" fontId="27" fillId="14" borderId="0" applyNumberFormat="0" applyBorder="0" applyAlignment="0" applyProtection="0"/>
    <xf numFmtId="0" fontId="28" fillId="15" borderId="0" applyNumberFormat="0" applyBorder="0" applyAlignment="0" applyProtection="0"/>
    <xf numFmtId="0" fontId="28" fillId="16" borderId="0" applyNumberFormat="0" applyBorder="0" applyAlignment="0" applyProtection="0"/>
    <xf numFmtId="0" fontId="28" fillId="17" borderId="0" applyNumberFormat="0" applyBorder="0" applyAlignment="0" applyProtection="0"/>
    <xf numFmtId="0" fontId="28" fillId="18" borderId="0" applyNumberFormat="0" applyBorder="0" applyAlignment="0" applyProtection="0"/>
    <xf numFmtId="0" fontId="28" fillId="19" borderId="0" applyNumberFormat="0" applyBorder="0" applyAlignment="0" applyProtection="0"/>
    <xf numFmtId="0" fontId="28" fillId="20" borderId="0" applyNumberFormat="0" applyBorder="0" applyAlignment="0" applyProtection="0"/>
    <xf numFmtId="0" fontId="29" fillId="21" borderId="0" applyNumberFormat="0" applyBorder="0" applyAlignment="0" applyProtection="0"/>
    <xf numFmtId="0" fontId="30" fillId="22" borderId="16" applyNumberFormat="0" applyAlignment="0" applyProtection="0"/>
    <xf numFmtId="0" fontId="31" fillId="23" borderId="17" applyNumberFormat="0" applyAlignment="0" applyProtection="0"/>
    <xf numFmtId="0" fontId="32" fillId="0" borderId="18" applyNumberFormat="0" applyFill="0" applyAlignment="0" applyProtection="0"/>
    <xf numFmtId="0" fontId="33" fillId="0" borderId="0" applyNumberFormat="0" applyFill="0" applyBorder="0" applyAlignment="0" applyProtection="0"/>
    <xf numFmtId="0" fontId="28" fillId="24" borderId="0" applyNumberFormat="0" applyBorder="0" applyAlignment="0" applyProtection="0"/>
    <xf numFmtId="0" fontId="28" fillId="25" borderId="0" applyNumberFormat="0" applyBorder="0" applyAlignment="0" applyProtection="0"/>
    <xf numFmtId="0" fontId="28" fillId="26" borderId="0" applyNumberFormat="0" applyBorder="0" applyAlignment="0" applyProtection="0"/>
    <xf numFmtId="0" fontId="28" fillId="27" borderId="0" applyNumberFormat="0" applyBorder="0" applyAlignment="0" applyProtection="0"/>
    <xf numFmtId="0" fontId="28" fillId="28" borderId="0" applyNumberFormat="0" applyBorder="0" applyAlignment="0" applyProtection="0"/>
    <xf numFmtId="0" fontId="28" fillId="29" borderId="0" applyNumberFormat="0" applyBorder="0" applyAlignment="0" applyProtection="0"/>
    <xf numFmtId="0" fontId="34" fillId="30" borderId="16" applyNumberFormat="0" applyAlignment="0" applyProtection="0"/>
    <xf numFmtId="166" fontId="20" fillId="0" borderId="0" applyFont="0" applyFill="0" applyBorder="0" applyAlignment="0" applyProtection="0"/>
    <xf numFmtId="0" fontId="8" fillId="0" borderId="0"/>
    <xf numFmtId="0" fontId="3" fillId="0" borderId="0"/>
    <xf numFmtId="0" fontId="35" fillId="31" borderId="0" applyNumberFormat="0" applyBorder="0" applyAlignment="0" applyProtection="0"/>
    <xf numFmtId="43" fontId="4" fillId="0" borderId="0" applyFont="0" applyFill="0" applyBorder="0" applyAlignment="0" applyProtection="0"/>
    <xf numFmtId="43" fontId="5" fillId="0" borderId="0" applyFont="0" applyFill="0" applyBorder="0" applyAlignment="0" applyProtection="0"/>
    <xf numFmtId="43" fontId="8" fillId="0" borderId="0" applyFont="0" applyFill="0" applyBorder="0" applyAlignment="0" applyProtection="0"/>
    <xf numFmtId="43" fontId="3" fillId="0" borderId="0" applyFont="0" applyFill="0" applyBorder="0" applyAlignment="0" applyProtection="0"/>
    <xf numFmtId="0" fontId="5" fillId="0" borderId="0" applyFont="0" applyFill="0" applyBorder="0" applyAlignment="0" applyProtection="0"/>
    <xf numFmtId="43" fontId="4" fillId="0" borderId="0" applyFont="0" applyFill="0" applyBorder="0" applyAlignment="0" applyProtection="0"/>
    <xf numFmtId="0" fontId="4" fillId="0" borderId="0" applyFont="0" applyFill="0" applyBorder="0" applyAlignment="0" applyProtection="0"/>
    <xf numFmtId="43" fontId="7" fillId="0" borderId="0" applyFont="0" applyFill="0" applyBorder="0" applyAlignment="0" applyProtection="0"/>
    <xf numFmtId="43" fontId="5"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167" fontId="5" fillId="0" borderId="0" applyFont="0" applyFill="0" applyBorder="0" applyAlignment="0" applyProtection="0"/>
    <xf numFmtId="167" fontId="4"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168" fontId="5" fillId="0" borderId="0" applyFont="0" applyFill="0" applyBorder="0" applyAlignment="0" applyProtection="0"/>
    <xf numFmtId="168" fontId="4" fillId="0" borderId="0" applyFont="0" applyFill="0" applyBorder="0" applyAlignment="0" applyProtection="0"/>
    <xf numFmtId="44" fontId="21" fillId="0" borderId="0" applyFont="0" applyFill="0" applyBorder="0" applyAlignment="0" applyProtection="0"/>
    <xf numFmtId="0" fontId="36" fillId="32" borderId="0" applyNumberFormat="0" applyBorder="0" applyAlignment="0" applyProtection="0"/>
    <xf numFmtId="0" fontId="5" fillId="0" borderId="0"/>
    <xf numFmtId="0" fontId="5" fillId="0" borderId="0"/>
    <xf numFmtId="0" fontId="4" fillId="0" borderId="0"/>
    <xf numFmtId="0" fontId="27" fillId="0" borderId="0"/>
    <xf numFmtId="0" fontId="27" fillId="0" borderId="0"/>
    <xf numFmtId="0" fontId="27" fillId="0" borderId="0"/>
    <xf numFmtId="0" fontId="27" fillId="0" borderId="0"/>
    <xf numFmtId="0" fontId="5" fillId="0" borderId="0"/>
    <xf numFmtId="0" fontId="4" fillId="0" borderId="0"/>
    <xf numFmtId="0" fontId="27" fillId="0" borderId="0"/>
    <xf numFmtId="0" fontId="27" fillId="0" borderId="0"/>
    <xf numFmtId="0" fontId="27" fillId="0" borderId="0"/>
    <xf numFmtId="0" fontId="27" fillId="0" borderId="0"/>
    <xf numFmtId="0" fontId="27" fillId="0" borderId="0"/>
    <xf numFmtId="0" fontId="8" fillId="0" borderId="0"/>
    <xf numFmtId="0" fontId="3" fillId="0" borderId="0"/>
    <xf numFmtId="0" fontId="27" fillId="0" borderId="0"/>
    <xf numFmtId="0" fontId="6" fillId="0" borderId="0"/>
    <xf numFmtId="0" fontId="5" fillId="0" borderId="0"/>
    <xf numFmtId="0" fontId="5" fillId="0" borderId="0"/>
    <xf numFmtId="0" fontId="4" fillId="0" borderId="0"/>
    <xf numFmtId="0" fontId="5" fillId="0" borderId="0"/>
    <xf numFmtId="0" fontId="4" fillId="0" borderId="0"/>
    <xf numFmtId="0" fontId="27" fillId="0" borderId="0"/>
    <xf numFmtId="0" fontId="27" fillId="0" borderId="0"/>
    <xf numFmtId="0" fontId="27" fillId="0" borderId="0"/>
    <xf numFmtId="0" fontId="27" fillId="0" borderId="0"/>
    <xf numFmtId="0" fontId="27" fillId="0" borderId="0"/>
    <xf numFmtId="0" fontId="4" fillId="0" borderId="0"/>
    <xf numFmtId="0" fontId="22" fillId="0" borderId="0"/>
    <xf numFmtId="0" fontId="5" fillId="0" borderId="0"/>
    <xf numFmtId="0" fontId="27" fillId="0" borderId="0"/>
    <xf numFmtId="0" fontId="27" fillId="0" borderId="0"/>
    <xf numFmtId="0" fontId="4" fillId="0" borderId="0"/>
    <xf numFmtId="0" fontId="27" fillId="0" borderId="0"/>
    <xf numFmtId="0" fontId="5" fillId="0" borderId="0"/>
    <xf numFmtId="0" fontId="4" fillId="0" borderId="0"/>
    <xf numFmtId="0" fontId="5" fillId="0" borderId="0"/>
    <xf numFmtId="0" fontId="5" fillId="0" borderId="0"/>
    <xf numFmtId="0" fontId="4" fillId="0" borderId="0"/>
    <xf numFmtId="0" fontId="4" fillId="0" borderId="0"/>
    <xf numFmtId="0" fontId="27" fillId="0" borderId="0"/>
    <xf numFmtId="0" fontId="5" fillId="0" borderId="0"/>
    <xf numFmtId="0" fontId="4" fillId="0" borderId="0"/>
    <xf numFmtId="0" fontId="5" fillId="0" borderId="0"/>
    <xf numFmtId="0" fontId="4" fillId="0" borderId="0"/>
    <xf numFmtId="0" fontId="27" fillId="0" borderId="0"/>
    <xf numFmtId="0" fontId="21" fillId="0" borderId="0"/>
    <xf numFmtId="0" fontId="5" fillId="0" borderId="0"/>
    <xf numFmtId="0" fontId="4" fillId="0" borderId="0"/>
    <xf numFmtId="0" fontId="37" fillId="0" borderId="0"/>
    <xf numFmtId="0" fontId="27" fillId="33" borderId="19" applyNumberFormat="0" applyFont="0" applyAlignment="0" applyProtection="0"/>
    <xf numFmtId="0" fontId="8" fillId="2" borderId="19" applyNumberFormat="0" applyFont="0" applyAlignment="0" applyProtection="0"/>
    <xf numFmtId="0" fontId="3" fillId="2" borderId="19" applyNumberFormat="0" applyFont="0" applyAlignment="0" applyProtection="0"/>
    <xf numFmtId="9" fontId="8" fillId="0" borderId="0" applyFont="0" applyFill="0" applyBorder="0" applyAlignment="0" applyProtection="0"/>
    <xf numFmtId="9" fontId="8"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8" fillId="22" borderId="20" applyNumberFormat="0" applyAlignment="0" applyProtection="0"/>
    <xf numFmtId="0" fontId="39" fillId="0" borderId="0" applyNumberFormat="0" applyFill="0" applyBorder="0" applyAlignment="0" applyProtection="0"/>
    <xf numFmtId="0" fontId="40" fillId="0" borderId="0" applyNumberFormat="0" applyFill="0" applyBorder="0" applyAlignment="0" applyProtection="0"/>
    <xf numFmtId="0" fontId="42" fillId="0" borderId="21" applyNumberFormat="0" applyFill="0" applyAlignment="0" applyProtection="0"/>
    <xf numFmtId="0" fontId="43" fillId="0" borderId="22" applyNumberFormat="0" applyFill="0" applyAlignment="0" applyProtection="0"/>
    <xf numFmtId="0" fontId="33" fillId="0" borderId="23" applyNumberFormat="0" applyFill="0" applyAlignment="0" applyProtection="0"/>
    <xf numFmtId="0" fontId="41" fillId="0" borderId="0" applyNumberFormat="0" applyFill="0" applyBorder="0" applyAlignment="0" applyProtection="0"/>
    <xf numFmtId="0" fontId="44" fillId="0" borderId="24" applyNumberFormat="0" applyFill="0" applyAlignment="0" applyProtection="0"/>
    <xf numFmtId="43" fontId="2" fillId="0" borderId="0" applyFont="0" applyFill="0" applyBorder="0" applyAlignment="0" applyProtection="0"/>
    <xf numFmtId="0" fontId="4" fillId="0" borderId="0"/>
    <xf numFmtId="0" fontId="4" fillId="0" borderId="0"/>
    <xf numFmtId="43" fontId="2" fillId="0" borderId="0" applyFont="0" applyFill="0" applyBorder="0" applyAlignment="0" applyProtection="0"/>
    <xf numFmtId="0" fontId="20" fillId="0" borderId="0"/>
    <xf numFmtId="0" fontId="2" fillId="0" borderId="0"/>
    <xf numFmtId="43" fontId="1" fillId="0" borderId="0" applyFont="0" applyFill="0" applyBorder="0" applyAlignment="0" applyProtection="0"/>
    <xf numFmtId="0" fontId="1" fillId="0" borderId="0"/>
  </cellStyleXfs>
  <cellXfs count="940">
    <xf numFmtId="0" fontId="0" fillId="0" borderId="0" xfId="0"/>
    <xf numFmtId="0" fontId="9" fillId="0" borderId="0" xfId="0" applyFont="1"/>
    <xf numFmtId="0" fontId="15" fillId="0" borderId="0" xfId="0" applyFont="1" applyAlignment="1">
      <alignment horizontal="justify"/>
    </xf>
    <xf numFmtId="0" fontId="15" fillId="0" borderId="0" xfId="0" applyFont="1"/>
    <xf numFmtId="0" fontId="14" fillId="0" borderId="3" xfId="0" applyFont="1" applyBorder="1" applyAlignment="1">
      <alignment horizontal="center" vertical="center" wrapText="1"/>
    </xf>
    <xf numFmtId="0" fontId="12" fillId="0" borderId="0" xfId="0" applyFont="1" applyAlignment="1">
      <alignment horizontal="left" vertical="top"/>
    </xf>
    <xf numFmtId="0" fontId="12" fillId="0" borderId="0" xfId="0" applyFont="1" applyAlignment="1">
      <alignment horizontal="center" vertical="top"/>
    </xf>
    <xf numFmtId="0" fontId="13" fillId="0" borderId="0" xfId="0" applyFont="1" applyAlignment="1">
      <alignment horizontal="left" vertical="top" indent="9"/>
    </xf>
    <xf numFmtId="0" fontId="13" fillId="0" borderId="0" xfId="0" applyFont="1" applyAlignment="1">
      <alignment horizontal="center" vertical="top"/>
    </xf>
    <xf numFmtId="0" fontId="14" fillId="0" borderId="1" xfId="0" quotePrefix="1" applyFont="1" applyBorder="1" applyAlignment="1">
      <alignment horizontal="center"/>
    </xf>
    <xf numFmtId="0" fontId="9" fillId="0" borderId="1" xfId="0" applyFont="1" applyBorder="1"/>
    <xf numFmtId="0" fontId="9" fillId="0" borderId="2" xfId="0" applyFont="1" applyBorder="1"/>
    <xf numFmtId="0" fontId="14" fillId="0" borderId="0" xfId="0" applyFont="1"/>
    <xf numFmtId="0" fontId="16" fillId="0" borderId="0" xfId="0" applyFont="1"/>
    <xf numFmtId="0" fontId="12" fillId="0" borderId="0" xfId="0" applyFont="1" applyAlignment="1">
      <alignment horizontal="right" vertical="top"/>
    </xf>
    <xf numFmtId="0" fontId="13" fillId="0" borderId="0" xfId="0" applyFont="1" applyAlignment="1">
      <alignment horizontal="right" vertical="top"/>
    </xf>
    <xf numFmtId="0" fontId="14" fillId="0" borderId="1" xfId="0" applyFont="1" applyBorder="1" applyAlignment="1">
      <alignment horizontal="center" vertical="center"/>
    </xf>
    <xf numFmtId="0" fontId="14" fillId="0" borderId="1" xfId="0" quotePrefix="1" applyFont="1" applyBorder="1" applyAlignment="1">
      <alignment horizontal="center" vertical="center"/>
    </xf>
    <xf numFmtId="0" fontId="16" fillId="0" borderId="0" xfId="0" applyFont="1" applyAlignment="1">
      <alignment vertical="center"/>
    </xf>
    <xf numFmtId="0" fontId="14" fillId="0" borderId="1" xfId="0" applyFont="1" applyBorder="1" applyAlignment="1">
      <alignment horizontal="justify" vertical="center"/>
    </xf>
    <xf numFmtId="0" fontId="14" fillId="0" borderId="6" xfId="0" applyFont="1" applyBorder="1" applyAlignment="1">
      <alignment horizontal="justify" vertical="center"/>
    </xf>
    <xf numFmtId="0" fontId="16" fillId="0" borderId="8" xfId="0" applyFont="1" applyBorder="1" applyAlignment="1">
      <alignment horizontal="justify" vertical="center"/>
    </xf>
    <xf numFmtId="0" fontId="14" fillId="0" borderId="2" xfId="0" applyFont="1" applyBorder="1" applyAlignment="1">
      <alignment horizontal="justify" vertical="center"/>
    </xf>
    <xf numFmtId="0" fontId="16" fillId="0" borderId="9" xfId="0" applyFont="1" applyBorder="1" applyAlignment="1">
      <alignment horizontal="justify" vertical="center"/>
    </xf>
    <xf numFmtId="0" fontId="16" fillId="0" borderId="10" xfId="0" applyFont="1" applyBorder="1" applyAlignment="1">
      <alignment horizontal="justify" vertical="center"/>
    </xf>
    <xf numFmtId="0" fontId="14" fillId="0" borderId="0" xfId="0" applyFont="1" applyBorder="1" applyAlignment="1">
      <alignment horizontal="center" vertical="center"/>
    </xf>
    <xf numFmtId="0" fontId="16" fillId="0" borderId="0" xfId="0" applyFont="1" applyBorder="1" applyAlignment="1">
      <alignment horizontal="justify" vertical="center"/>
    </xf>
    <xf numFmtId="0" fontId="16" fillId="0" borderId="7" xfId="0" applyFont="1" applyBorder="1" applyAlignment="1">
      <alignment horizontal="justify" vertical="center"/>
    </xf>
    <xf numFmtId="0" fontId="14" fillId="0" borderId="0" xfId="0" quotePrefix="1" applyFont="1" applyBorder="1" applyAlignment="1">
      <alignment horizontal="center" vertical="center"/>
    </xf>
    <xf numFmtId="0" fontId="16" fillId="0" borderId="0" xfId="0" applyFont="1" applyAlignment="1">
      <alignment horizontal="justify" vertical="center"/>
    </xf>
    <xf numFmtId="0" fontId="9" fillId="0" borderId="0" xfId="0" applyFont="1" applyBorder="1"/>
    <xf numFmtId="0" fontId="10" fillId="0" borderId="0" xfId="0" applyFont="1" applyAlignment="1">
      <alignment vertical="center"/>
    </xf>
    <xf numFmtId="0" fontId="14" fillId="0" borderId="11" xfId="0" applyFont="1" applyBorder="1" applyAlignment="1">
      <alignment horizontal="justify" vertical="center"/>
    </xf>
    <xf numFmtId="0" fontId="14" fillId="0" borderId="3" xfId="0" applyFont="1" applyBorder="1" applyAlignment="1">
      <alignment horizontal="center" vertical="center"/>
    </xf>
    <xf numFmtId="0" fontId="17" fillId="0" borderId="0" xfId="0" applyFont="1" applyAlignment="1">
      <alignment vertical="center"/>
    </xf>
    <xf numFmtId="0" fontId="19" fillId="0" borderId="5" xfId="0" applyFont="1" applyBorder="1"/>
    <xf numFmtId="0" fontId="10" fillId="0" borderId="0" xfId="0" applyFont="1" applyAlignment="1">
      <alignment horizontal="left" vertical="center"/>
    </xf>
    <xf numFmtId="0" fontId="19" fillId="0" borderId="0" xfId="0" applyFont="1" applyBorder="1"/>
    <xf numFmtId="0" fontId="19" fillId="0" borderId="0" xfId="0" applyFont="1"/>
    <xf numFmtId="0" fontId="10" fillId="0" borderId="0" xfId="0" applyFont="1" applyBorder="1" applyAlignment="1">
      <alignment vertical="center"/>
    </xf>
    <xf numFmtId="0" fontId="14" fillId="34" borderId="3" xfId="0" applyFont="1" applyFill="1" applyBorder="1" applyAlignment="1">
      <alignment horizontal="center" wrapText="1"/>
    </xf>
    <xf numFmtId="0" fontId="14" fillId="34" borderId="3" xfId="0" applyFont="1" applyFill="1" applyBorder="1" applyAlignment="1">
      <alignment horizontal="center" vertical="center" wrapText="1"/>
    </xf>
    <xf numFmtId="0" fontId="14" fillId="0" borderId="13" xfId="0" quotePrefix="1" applyFont="1" applyBorder="1" applyAlignment="1">
      <alignment horizontal="justify" vertical="center"/>
    </xf>
    <xf numFmtId="0" fontId="12" fillId="0" borderId="0" xfId="0" applyFont="1" applyBorder="1" applyAlignment="1">
      <alignment vertical="center"/>
    </xf>
    <xf numFmtId="4" fontId="9" fillId="0" borderId="0" xfId="0" applyNumberFormat="1" applyFont="1"/>
    <xf numFmtId="4" fontId="14" fillId="34" borderId="3" xfId="0" applyNumberFormat="1" applyFont="1" applyFill="1" applyBorder="1" applyAlignment="1">
      <alignment horizontal="center" wrapText="1"/>
    </xf>
    <xf numFmtId="4" fontId="14" fillId="34" borderId="3" xfId="0" applyNumberFormat="1" applyFont="1" applyFill="1" applyBorder="1" applyAlignment="1">
      <alignment horizontal="center" vertical="center" wrapText="1"/>
    </xf>
    <xf numFmtId="4" fontId="12" fillId="0" borderId="0" xfId="0" applyNumberFormat="1" applyFont="1" applyAlignment="1">
      <alignment horizontal="center" vertical="top"/>
    </xf>
    <xf numFmtId="4" fontId="13" fillId="0" borderId="0" xfId="0" applyNumberFormat="1" applyFont="1" applyAlignment="1">
      <alignment horizontal="center" vertical="top"/>
    </xf>
    <xf numFmtId="0" fontId="12" fillId="0" borderId="0" xfId="0" applyFont="1" applyBorder="1" applyAlignment="1">
      <alignment horizontal="justify" vertical="center"/>
    </xf>
    <xf numFmtId="43" fontId="23" fillId="0" borderId="2" xfId="42" applyFont="1" applyBorder="1" applyAlignment="1">
      <alignment vertical="center"/>
    </xf>
    <xf numFmtId="43" fontId="23" fillId="0" borderId="3" xfId="0" applyNumberFormat="1" applyFont="1" applyBorder="1" applyAlignment="1">
      <alignment vertical="center"/>
    </xf>
    <xf numFmtId="4" fontId="14" fillId="0" borderId="1" xfId="0" quotePrefix="1" applyNumberFormat="1" applyFont="1" applyBorder="1" applyAlignment="1">
      <alignment horizontal="center" vertical="center"/>
    </xf>
    <xf numFmtId="4" fontId="16" fillId="0" borderId="1" xfId="0" applyNumberFormat="1" applyFont="1" applyBorder="1" applyAlignment="1">
      <alignment horizontal="justify" vertical="center"/>
    </xf>
    <xf numFmtId="4" fontId="16" fillId="0" borderId="1" xfId="0" applyNumberFormat="1" applyFont="1" applyBorder="1" applyAlignment="1">
      <alignment horizontal="right" vertical="center"/>
    </xf>
    <xf numFmtId="4" fontId="16" fillId="0" borderId="2" xfId="0" applyNumberFormat="1" applyFont="1" applyBorder="1" applyAlignment="1">
      <alignment horizontal="justify" vertical="center"/>
    </xf>
    <xf numFmtId="4" fontId="16" fillId="0" borderId="6" xfId="0" applyNumberFormat="1" applyFont="1" applyBorder="1" applyAlignment="1">
      <alignment horizontal="justify" vertical="center"/>
    </xf>
    <xf numFmtId="4" fontId="14" fillId="0" borderId="10" xfId="0" applyNumberFormat="1" applyFont="1" applyBorder="1" applyAlignment="1">
      <alignment horizontal="justify" vertical="center" wrapText="1"/>
    </xf>
    <xf numFmtId="4" fontId="12" fillId="0" borderId="0" xfId="0" applyNumberFormat="1" applyFont="1" applyAlignment="1">
      <alignment vertical="top"/>
    </xf>
    <xf numFmtId="4" fontId="13" fillId="0" borderId="0" xfId="0" applyNumberFormat="1" applyFont="1" applyAlignment="1">
      <alignment vertical="top"/>
    </xf>
    <xf numFmtId="43" fontId="9" fillId="0" borderId="0" xfId="42" applyFont="1"/>
    <xf numFmtId="43" fontId="16" fillId="0" borderId="3" xfId="42" applyFont="1" applyBorder="1" applyAlignment="1">
      <alignment vertical="center"/>
    </xf>
    <xf numFmtId="0" fontId="12" fillId="0" borderId="4" xfId="0" applyFont="1" applyBorder="1" applyAlignment="1">
      <alignment horizontal="left" vertical="center"/>
    </xf>
    <xf numFmtId="0" fontId="24" fillId="0" borderId="0" xfId="0" applyFont="1"/>
    <xf numFmtId="0" fontId="25" fillId="34" borderId="15" xfId="0" applyFont="1" applyFill="1" applyBorder="1" applyAlignment="1">
      <alignment horizontal="centerContinuous" vertical="center" wrapText="1"/>
    </xf>
    <xf numFmtId="0" fontId="25" fillId="34" borderId="10" xfId="0" applyFont="1" applyFill="1" applyBorder="1" applyAlignment="1">
      <alignment horizontal="centerContinuous" vertical="center" wrapText="1"/>
    </xf>
    <xf numFmtId="0" fontId="25" fillId="34" borderId="4" xfId="0" applyFont="1" applyFill="1" applyBorder="1" applyAlignment="1">
      <alignment horizontal="centerContinuous" vertical="center" wrapText="1"/>
    </xf>
    <xf numFmtId="0" fontId="12" fillId="0" borderId="7" xfId="0" applyFont="1" applyBorder="1" applyAlignment="1">
      <alignment horizontal="center" vertical="center"/>
    </xf>
    <xf numFmtId="0" fontId="12" fillId="0" borderId="10" xfId="0" applyFont="1" applyBorder="1" applyAlignment="1">
      <alignment horizontal="center" vertical="center"/>
    </xf>
    <xf numFmtId="0" fontId="9" fillId="0" borderId="0" xfId="97" applyFont="1"/>
    <xf numFmtId="4" fontId="24" fillId="0" borderId="0" xfId="97" applyNumberFormat="1" applyFont="1" applyFill="1" applyAlignment="1">
      <alignment horizontal="right"/>
    </xf>
    <xf numFmtId="0" fontId="9" fillId="0" borderId="0" xfId="97" applyFont="1" applyFill="1"/>
    <xf numFmtId="0" fontId="9" fillId="0" borderId="0" xfId="97" applyFont="1" applyBorder="1"/>
    <xf numFmtId="0" fontId="12" fillId="34" borderId="3" xfId="97" applyFont="1" applyFill="1" applyBorder="1" applyAlignment="1">
      <alignment horizontal="center" vertical="center" wrapText="1"/>
    </xf>
    <xf numFmtId="0" fontId="12" fillId="34" borderId="2" xfId="97" applyFont="1" applyFill="1" applyBorder="1" applyAlignment="1">
      <alignment horizontal="center" vertical="center" wrapText="1"/>
    </xf>
    <xf numFmtId="0" fontId="16" fillId="0" borderId="0" xfId="97" applyFont="1" applyFill="1" applyAlignment="1">
      <alignment vertical="center"/>
    </xf>
    <xf numFmtId="0" fontId="25" fillId="34" borderId="6" xfId="0" applyFont="1" applyFill="1" applyBorder="1" applyAlignment="1">
      <alignment horizontal="center" vertical="center" wrapText="1"/>
    </xf>
    <xf numFmtId="0" fontId="16" fillId="35" borderId="0" xfId="0" applyFont="1" applyFill="1" applyBorder="1"/>
    <xf numFmtId="0" fontId="16" fillId="35" borderId="0" xfId="0" applyFont="1" applyFill="1" applyBorder="1" applyAlignment="1">
      <alignment vertical="center"/>
    </xf>
    <xf numFmtId="43" fontId="24" fillId="0" borderId="0" xfId="0" applyNumberFormat="1" applyFont="1"/>
    <xf numFmtId="0" fontId="14" fillId="35" borderId="0" xfId="0" applyFont="1" applyFill="1" applyBorder="1" applyAlignment="1">
      <alignment horizontal="center" vertical="center"/>
    </xf>
    <xf numFmtId="0" fontId="14" fillId="35" borderId="3" xfId="0" applyFont="1" applyFill="1" applyBorder="1" applyAlignment="1">
      <alignment horizontal="center" vertical="center"/>
    </xf>
    <xf numFmtId="0" fontId="16" fillId="35" borderId="0" xfId="0" applyFont="1" applyFill="1"/>
    <xf numFmtId="0" fontId="16" fillId="35" borderId="15" xfId="0" applyFont="1" applyFill="1" applyBorder="1"/>
    <xf numFmtId="0" fontId="9" fillId="0" borderId="0" xfId="97" applyFont="1" applyAlignment="1">
      <alignment horizontal="center" vertical="center"/>
    </xf>
    <xf numFmtId="0" fontId="9" fillId="35" borderId="0" xfId="97" applyFont="1" applyFill="1"/>
    <xf numFmtId="0" fontId="9" fillId="35" borderId="0" xfId="97" applyFont="1" applyFill="1" applyAlignment="1">
      <alignment horizontal="center" vertical="center"/>
    </xf>
    <xf numFmtId="43" fontId="23" fillId="0" borderId="3" xfId="42" applyFont="1" applyBorder="1" applyAlignment="1">
      <alignment vertical="center"/>
    </xf>
    <xf numFmtId="169" fontId="23" fillId="0" borderId="2" xfId="42" applyNumberFormat="1" applyFont="1" applyBorder="1" applyAlignment="1">
      <alignment vertical="center"/>
    </xf>
    <xf numFmtId="0" fontId="16" fillId="35" borderId="0" xfId="97" applyFont="1" applyFill="1" applyAlignment="1">
      <alignment vertical="center"/>
    </xf>
    <xf numFmtId="0" fontId="14" fillId="0" borderId="1" xfId="97" quotePrefix="1" applyFont="1" applyFill="1" applyBorder="1" applyAlignment="1">
      <alignment horizontal="center" vertical="center"/>
    </xf>
    <xf numFmtId="4" fontId="26" fillId="35" borderId="1" xfId="42" applyNumberFormat="1" applyFont="1" applyFill="1" applyBorder="1" applyAlignment="1">
      <alignment horizontal="right" vertical="center"/>
    </xf>
    <xf numFmtId="4" fontId="25" fillId="35" borderId="1" xfId="42" applyNumberFormat="1" applyFont="1" applyFill="1" applyBorder="1" applyAlignment="1">
      <alignment horizontal="right" vertical="center"/>
    </xf>
    <xf numFmtId="43" fontId="26" fillId="35" borderId="1" xfId="42" applyFont="1" applyFill="1" applyBorder="1" applyAlignment="1">
      <alignment horizontal="right" vertical="center"/>
    </xf>
    <xf numFmtId="4" fontId="26" fillId="0" borderId="1" xfId="42" applyNumberFormat="1" applyFont="1" applyFill="1" applyBorder="1" applyAlignment="1">
      <alignment horizontal="right" vertical="center"/>
    </xf>
    <xf numFmtId="43" fontId="16" fillId="0" borderId="1" xfId="42" applyFont="1" applyFill="1" applyBorder="1" applyAlignment="1">
      <alignment vertical="center"/>
    </xf>
    <xf numFmtId="0" fontId="9" fillId="0" borderId="2" xfId="97" applyFont="1" applyFill="1" applyBorder="1" applyAlignment="1">
      <alignment vertical="center"/>
    </xf>
    <xf numFmtId="4" fontId="25" fillId="0" borderId="2" xfId="42" applyNumberFormat="1" applyFont="1" applyFill="1" applyBorder="1" applyAlignment="1">
      <alignment horizontal="right" vertical="center"/>
    </xf>
    <xf numFmtId="4" fontId="25" fillId="0" borderId="1" xfId="97" quotePrefix="1" applyNumberFormat="1" applyFont="1" applyFill="1" applyBorder="1" applyAlignment="1">
      <alignment horizontal="right" vertical="center"/>
    </xf>
    <xf numFmtId="4" fontId="26" fillId="0" borderId="1" xfId="97" applyNumberFormat="1" applyFont="1" applyFill="1" applyBorder="1" applyAlignment="1">
      <alignment horizontal="right" vertical="center"/>
    </xf>
    <xf numFmtId="43" fontId="26" fillId="35" borderId="0" xfId="97" applyNumberFormat="1" applyFont="1" applyFill="1" applyAlignment="1">
      <alignment horizontal="right" vertical="center"/>
    </xf>
    <xf numFmtId="43" fontId="16" fillId="35" borderId="1" xfId="42" applyFont="1" applyFill="1" applyBorder="1" applyAlignment="1">
      <alignment vertical="center"/>
    </xf>
    <xf numFmtId="2" fontId="14" fillId="35" borderId="1" xfId="97" quotePrefix="1" applyNumberFormat="1" applyFont="1" applyFill="1" applyBorder="1" applyAlignment="1">
      <alignment horizontal="right" vertical="center"/>
    </xf>
    <xf numFmtId="4" fontId="9" fillId="35" borderId="0" xfId="97" applyNumberFormat="1" applyFont="1" applyFill="1"/>
    <xf numFmtId="0" fontId="46" fillId="35" borderId="1" xfId="0" applyFont="1" applyFill="1" applyBorder="1" applyAlignment="1">
      <alignment horizontal="center" vertical="center"/>
    </xf>
    <xf numFmtId="0" fontId="9" fillId="35" borderId="0" xfId="97" applyFont="1" applyFill="1" applyAlignment="1">
      <alignment vertical="center"/>
    </xf>
    <xf numFmtId="4" fontId="9" fillId="35" borderId="0" xfId="97" applyNumberFormat="1" applyFont="1" applyFill="1" applyAlignment="1">
      <alignment vertical="center"/>
    </xf>
    <xf numFmtId="0" fontId="9" fillId="0" borderId="0" xfId="0" applyFont="1" applyAlignment="1">
      <alignment vertical="center"/>
    </xf>
    <xf numFmtId="0" fontId="14" fillId="0" borderId="13" xfId="0" quotePrefix="1" applyFont="1" applyBorder="1" applyAlignment="1">
      <alignment horizontal="justify" vertical="center"/>
    </xf>
    <xf numFmtId="0" fontId="12" fillId="0" borderId="0" xfId="0" applyFont="1" applyBorder="1" applyAlignment="1">
      <alignment vertical="center"/>
    </xf>
    <xf numFmtId="0" fontId="9" fillId="0" borderId="0" xfId="0" applyFont="1" applyAlignment="1">
      <alignment horizontal="center" vertical="center"/>
    </xf>
    <xf numFmtId="43" fontId="26" fillId="35" borderId="0" xfId="42" applyFont="1" applyFill="1" applyBorder="1" applyAlignment="1">
      <alignment horizontal="right"/>
    </xf>
    <xf numFmtId="43" fontId="25" fillId="35" borderId="3" xfId="42" applyFont="1" applyFill="1" applyBorder="1" applyAlignment="1">
      <alignment horizontal="right"/>
    </xf>
    <xf numFmtId="43" fontId="16" fillId="35" borderId="0" xfId="42" applyFont="1" applyFill="1" applyBorder="1" applyAlignment="1">
      <alignment vertical="center"/>
    </xf>
    <xf numFmtId="43" fontId="26" fillId="35" borderId="0" xfId="42" applyFont="1" applyFill="1" applyBorder="1" applyAlignment="1">
      <alignment vertical="center"/>
    </xf>
    <xf numFmtId="43" fontId="25" fillId="35" borderId="0" xfId="42" quotePrefix="1" applyFont="1" applyFill="1" applyBorder="1" applyAlignment="1">
      <alignment horizontal="center" vertical="center" wrapText="1"/>
    </xf>
    <xf numFmtId="43" fontId="24" fillId="0" borderId="0" xfId="42" applyFont="1"/>
    <xf numFmtId="43" fontId="24" fillId="35" borderId="0" xfId="42" applyFont="1" applyFill="1"/>
    <xf numFmtId="0" fontId="24" fillId="35" borderId="0" xfId="0" applyFont="1" applyFill="1"/>
    <xf numFmtId="0" fontId="14" fillId="0" borderId="2" xfId="0" applyFont="1" applyBorder="1" applyAlignment="1">
      <alignment horizontal="center" vertical="center"/>
    </xf>
    <xf numFmtId="0" fontId="14" fillId="34" borderId="2" xfId="0" applyFont="1" applyFill="1" applyBorder="1" applyAlignment="1">
      <alignment horizontal="center" vertical="center" wrapText="1"/>
    </xf>
    <xf numFmtId="0" fontId="9" fillId="0" borderId="0" xfId="0" applyFont="1" applyFill="1"/>
    <xf numFmtId="0" fontId="11" fillId="0" borderId="0" xfId="0" applyFont="1"/>
    <xf numFmtId="0" fontId="11" fillId="0" borderId="0" xfId="0" applyFont="1" applyFill="1" applyBorder="1" applyAlignment="1">
      <alignment horizontal="center"/>
    </xf>
    <xf numFmtId="0" fontId="12" fillId="0" borderId="0" xfId="0" applyFont="1" applyAlignment="1">
      <alignment horizontal="left" vertical="top" wrapText="1" indent="10"/>
    </xf>
    <xf numFmtId="0" fontId="11" fillId="0" borderId="0" xfId="0" applyFont="1" applyFill="1" applyAlignment="1">
      <alignment horizontal="center"/>
    </xf>
    <xf numFmtId="0" fontId="11" fillId="0" borderId="0" xfId="0" applyFont="1" applyBorder="1"/>
    <xf numFmtId="0" fontId="11" fillId="0" borderId="0" xfId="0" applyFont="1" applyAlignment="1">
      <alignment horizontal="right"/>
    </xf>
    <xf numFmtId="0" fontId="11" fillId="0" borderId="0" xfId="0" applyFont="1" applyAlignment="1"/>
    <xf numFmtId="0" fontId="12" fillId="0" borderId="0" xfId="0" applyFont="1" applyAlignment="1">
      <alignment horizontal="center" vertical="center" wrapText="1"/>
    </xf>
    <xf numFmtId="0" fontId="12" fillId="0" borderId="0" xfId="0" applyFont="1" applyFill="1" applyAlignment="1">
      <alignment horizontal="center" vertical="center" wrapText="1"/>
    </xf>
    <xf numFmtId="0" fontId="9" fillId="0" borderId="0" xfId="0" applyFont="1" applyAlignment="1">
      <alignment horizontal="right"/>
    </xf>
    <xf numFmtId="0" fontId="47" fillId="0" borderId="0" xfId="0" applyFont="1"/>
    <xf numFmtId="0" fontId="9" fillId="0" borderId="0" xfId="0" applyFont="1" applyAlignment="1"/>
    <xf numFmtId="0" fontId="13" fillId="0" borderId="0" xfId="0" applyFont="1" applyBorder="1" applyAlignment="1">
      <alignment horizontal="center" vertical="top"/>
    </xf>
    <xf numFmtId="0" fontId="13" fillId="0" borderId="0" xfId="0" applyFont="1" applyFill="1" applyBorder="1" applyAlignment="1">
      <alignment horizontal="center" vertical="top"/>
    </xf>
    <xf numFmtId="0" fontId="16" fillId="0" borderId="0" xfId="0" applyFont="1" applyAlignment="1">
      <alignment horizontal="left" vertical="top"/>
    </xf>
    <xf numFmtId="0" fontId="12" fillId="0" borderId="13" xfId="0" applyFont="1" applyBorder="1" applyAlignment="1">
      <alignment vertical="top"/>
    </xf>
    <xf numFmtId="0" fontId="12" fillId="0" borderId="0" xfId="0" applyFont="1" applyBorder="1" applyAlignment="1">
      <alignment vertical="top"/>
    </xf>
    <xf numFmtId="0" fontId="12" fillId="0" borderId="12" xfId="0" applyFont="1" applyBorder="1" applyAlignment="1">
      <alignment vertical="top"/>
    </xf>
    <xf numFmtId="43" fontId="9" fillId="0" borderId="0" xfId="0" applyNumberFormat="1" applyFont="1"/>
    <xf numFmtId="43" fontId="12" fillId="34" borderId="3" xfId="42" applyFont="1" applyFill="1" applyBorder="1" applyAlignment="1">
      <alignment horizontal="center" vertical="top" wrapText="1"/>
    </xf>
    <xf numFmtId="43" fontId="12" fillId="36" borderId="3" xfId="42" applyFont="1" applyFill="1" applyBorder="1" applyAlignment="1">
      <alignment horizontal="center" vertical="top" wrapText="1"/>
    </xf>
    <xf numFmtId="49" fontId="12" fillId="36" borderId="3" xfId="0" applyNumberFormat="1" applyFont="1" applyFill="1" applyBorder="1" applyAlignment="1">
      <alignment horizontal="center" vertical="top" wrapText="1"/>
    </xf>
    <xf numFmtId="49" fontId="12" fillId="36" borderId="3" xfId="0" applyNumberFormat="1" applyFont="1" applyFill="1" applyBorder="1" applyAlignment="1">
      <alignment horizontal="center" vertical="center" wrapText="1"/>
    </xf>
    <xf numFmtId="49" fontId="12" fillId="34" borderId="4" xfId="0" applyNumberFormat="1" applyFont="1" applyFill="1" applyBorder="1" applyAlignment="1">
      <alignment horizontal="left" vertical="center" wrapText="1"/>
    </xf>
    <xf numFmtId="49" fontId="12" fillId="34" borderId="3" xfId="0" applyNumberFormat="1" applyFont="1" applyFill="1" applyBorder="1" applyAlignment="1">
      <alignment horizontal="center" vertical="center" wrapText="1"/>
    </xf>
    <xf numFmtId="0" fontId="14" fillId="34" borderId="10" xfId="0" applyFont="1" applyFill="1" applyBorder="1" applyAlignment="1">
      <alignment horizontal="center" vertical="center" wrapText="1"/>
    </xf>
    <xf numFmtId="0" fontId="14" fillId="36" borderId="10" xfId="0" applyFont="1" applyFill="1" applyBorder="1" applyAlignment="1">
      <alignment horizontal="center" vertical="center" wrapText="1"/>
    </xf>
    <xf numFmtId="0" fontId="12" fillId="35" borderId="13" xfId="0" applyFont="1" applyFill="1" applyBorder="1" applyAlignment="1">
      <alignment vertical="center"/>
    </xf>
    <xf numFmtId="0" fontId="12" fillId="35" borderId="0" xfId="0" applyFont="1" applyFill="1" applyBorder="1" applyAlignment="1">
      <alignment vertical="center"/>
    </xf>
    <xf numFmtId="0" fontId="12" fillId="35" borderId="12" xfId="0" applyFont="1" applyFill="1" applyBorder="1" applyAlignment="1">
      <alignment vertical="center"/>
    </xf>
    <xf numFmtId="43" fontId="12" fillId="36" borderId="3" xfId="42" applyFont="1" applyFill="1" applyBorder="1" applyAlignment="1">
      <alignment horizontal="center" vertical="center" wrapText="1"/>
    </xf>
    <xf numFmtId="49" fontId="12" fillId="36" borderId="4" xfId="0" applyNumberFormat="1" applyFont="1" applyFill="1" applyBorder="1" applyAlignment="1">
      <alignment horizontal="center" vertical="center" wrapText="1"/>
    </xf>
    <xf numFmtId="43" fontId="12" fillId="34" borderId="3" xfId="42" applyFont="1" applyFill="1" applyBorder="1" applyAlignment="1">
      <alignment horizontal="center" vertical="center" wrapText="1"/>
    </xf>
    <xf numFmtId="49" fontId="12" fillId="34" borderId="4" xfId="0" applyNumberFormat="1" applyFont="1" applyFill="1" applyBorder="1" applyAlignment="1">
      <alignment horizontal="center" vertical="top" wrapText="1"/>
    </xf>
    <xf numFmtId="0" fontId="12" fillId="36" borderId="3" xfId="0" applyNumberFormat="1" applyFont="1" applyFill="1" applyBorder="1" applyAlignment="1">
      <alignment horizontal="center" vertical="center" wrapText="1"/>
    </xf>
    <xf numFmtId="49" fontId="12" fillId="36" borderId="4" xfId="0" applyNumberFormat="1" applyFont="1" applyFill="1" applyBorder="1" applyAlignment="1">
      <alignment horizontal="center" vertical="top" wrapText="1"/>
    </xf>
    <xf numFmtId="49" fontId="12" fillId="36" borderId="4" xfId="0" applyNumberFormat="1" applyFont="1" applyFill="1" applyBorder="1" applyAlignment="1">
      <alignment horizontal="left" vertical="center" wrapText="1"/>
    </xf>
    <xf numFmtId="0" fontId="9" fillId="36" borderId="0" xfId="0" applyFont="1" applyFill="1"/>
    <xf numFmtId="49" fontId="12" fillId="36" borderId="4" xfId="0" quotePrefix="1" applyNumberFormat="1" applyFont="1" applyFill="1" applyBorder="1" applyAlignment="1">
      <alignment horizontal="center" vertical="center" wrapText="1"/>
    </xf>
    <xf numFmtId="49" fontId="12" fillId="36" borderId="4" xfId="0" applyNumberFormat="1" applyFont="1" applyFill="1" applyBorder="1" applyAlignment="1">
      <alignment horizontal="left" vertical="top" wrapText="1"/>
    </xf>
    <xf numFmtId="0" fontId="9" fillId="36" borderId="0" xfId="0" applyFont="1" applyFill="1" applyAlignment="1">
      <alignment horizontal="center"/>
    </xf>
    <xf numFmtId="0" fontId="10" fillId="0" borderId="7" xfId="0" applyFont="1" applyFill="1" applyBorder="1" applyAlignment="1">
      <alignment horizontal="center" vertical="center" wrapText="1"/>
    </xf>
    <xf numFmtId="170" fontId="0" fillId="37" borderId="0" xfId="0" applyNumberFormat="1" applyFill="1"/>
    <xf numFmtId="170" fontId="0" fillId="35" borderId="0" xfId="0" applyNumberFormat="1" applyFill="1"/>
    <xf numFmtId="170" fontId="0" fillId="0" borderId="0" xfId="0" applyNumberFormat="1"/>
    <xf numFmtId="0" fontId="11" fillId="0" borderId="0" xfId="0" applyFont="1" applyBorder="1" applyAlignment="1">
      <alignment horizontal="center"/>
    </xf>
    <xf numFmtId="0" fontId="9" fillId="0" borderId="0" xfId="0" applyFont="1" applyFill="1" applyAlignment="1">
      <alignment horizontal="center"/>
    </xf>
    <xf numFmtId="0" fontId="9" fillId="0" borderId="0" xfId="0" applyFont="1" applyAlignment="1">
      <alignment horizontal="center"/>
    </xf>
    <xf numFmtId="49" fontId="12" fillId="34" borderId="3" xfId="0" applyNumberFormat="1" applyFont="1" applyFill="1" applyBorder="1" applyAlignment="1">
      <alignment horizontal="left" vertical="center" wrapText="1"/>
    </xf>
    <xf numFmtId="43" fontId="12" fillId="34" borderId="2" xfId="42" applyFont="1" applyFill="1" applyBorder="1" applyAlignment="1">
      <alignment horizontal="center" vertical="top" wrapText="1"/>
    </xf>
    <xf numFmtId="43" fontId="12" fillId="36" borderId="2" xfId="42" applyFont="1" applyFill="1" applyBorder="1" applyAlignment="1">
      <alignment horizontal="center" vertical="top" wrapText="1"/>
    </xf>
    <xf numFmtId="49" fontId="12" fillId="36" borderId="2" xfId="0" applyNumberFormat="1" applyFont="1" applyFill="1" applyBorder="1" applyAlignment="1">
      <alignment horizontal="center" vertical="top" wrapText="1"/>
    </xf>
    <xf numFmtId="49" fontId="12" fillId="34" borderId="4" xfId="0" applyNumberFormat="1" applyFont="1" applyFill="1" applyBorder="1" applyAlignment="1">
      <alignment horizontal="center" vertical="center" wrapText="1"/>
    </xf>
    <xf numFmtId="0" fontId="12" fillId="0" borderId="10" xfId="0" applyFont="1" applyFill="1" applyBorder="1" applyAlignment="1">
      <alignment vertical="center" wrapText="1"/>
    </xf>
    <xf numFmtId="0" fontId="12" fillId="0" borderId="7" xfId="0" applyFont="1" applyFill="1" applyBorder="1" applyAlignment="1">
      <alignment vertical="center" wrapText="1"/>
    </xf>
    <xf numFmtId="0" fontId="12" fillId="0" borderId="4" xfId="0" applyFont="1" applyBorder="1" applyAlignment="1">
      <alignment vertical="center"/>
    </xf>
    <xf numFmtId="0" fontId="12" fillId="0" borderId="0" xfId="0" applyFont="1" applyAlignment="1">
      <alignment vertical="top" wrapText="1"/>
    </xf>
    <xf numFmtId="0" fontId="12" fillId="0" borderId="0" xfId="0" applyFont="1" applyAlignment="1">
      <alignment vertical="center" wrapText="1"/>
    </xf>
    <xf numFmtId="43" fontId="12" fillId="0" borderId="0" xfId="0" applyNumberFormat="1" applyFont="1" applyAlignment="1">
      <alignment horizontal="center" vertical="center" wrapText="1"/>
    </xf>
    <xf numFmtId="43" fontId="12" fillId="0" borderId="0" xfId="0" applyNumberFormat="1" applyFont="1" applyFill="1" applyAlignment="1">
      <alignment horizontal="center" vertical="center" wrapText="1"/>
    </xf>
    <xf numFmtId="43" fontId="12" fillId="34" borderId="2" xfId="42" applyFont="1" applyFill="1" applyBorder="1" applyAlignment="1">
      <alignment horizontal="center" vertical="center" wrapText="1"/>
    </xf>
    <xf numFmtId="43" fontId="12" fillId="36" borderId="2" xfId="42" applyFont="1" applyFill="1" applyBorder="1" applyAlignment="1">
      <alignment horizontal="center" vertical="center" wrapText="1"/>
    </xf>
    <xf numFmtId="49" fontId="12" fillId="36" borderId="2" xfId="0" applyNumberFormat="1" applyFont="1" applyFill="1" applyBorder="1" applyAlignment="1">
      <alignment horizontal="center" vertical="center" wrapText="1"/>
    </xf>
    <xf numFmtId="0" fontId="9" fillId="0" borderId="0" xfId="84" applyFont="1" applyFill="1"/>
    <xf numFmtId="43" fontId="12" fillId="36" borderId="2" xfId="47" applyFont="1" applyFill="1" applyBorder="1" applyAlignment="1">
      <alignment horizontal="center" vertical="top" wrapText="1"/>
    </xf>
    <xf numFmtId="49" fontId="12" fillId="36" borderId="2" xfId="84" applyNumberFormat="1" applyFont="1" applyFill="1" applyBorder="1" applyAlignment="1">
      <alignment horizontal="center" vertical="top" wrapText="1"/>
    </xf>
    <xf numFmtId="49" fontId="12" fillId="36" borderId="2" xfId="84" applyNumberFormat="1" applyFont="1" applyFill="1" applyBorder="1" applyAlignment="1">
      <alignment horizontal="center" vertical="center" wrapText="1"/>
    </xf>
    <xf numFmtId="49" fontId="12" fillId="36" borderId="4" xfId="84" applyNumberFormat="1" applyFont="1" applyFill="1" applyBorder="1" applyAlignment="1">
      <alignment horizontal="left" vertical="center" wrapText="1"/>
    </xf>
    <xf numFmtId="49" fontId="12" fillId="36" borderId="3" xfId="84" applyNumberFormat="1" applyFont="1" applyFill="1" applyBorder="1" applyAlignment="1">
      <alignment horizontal="center" vertical="center" wrapText="1"/>
    </xf>
    <xf numFmtId="0" fontId="11" fillId="0" borderId="0" xfId="0" applyFont="1" applyAlignment="1">
      <alignment horizontal="center"/>
    </xf>
    <xf numFmtId="0" fontId="45" fillId="0" borderId="0" xfId="0" applyFont="1" applyFill="1"/>
    <xf numFmtId="49" fontId="12" fillId="34" borderId="3" xfId="0" applyNumberFormat="1" applyFont="1" applyFill="1" applyBorder="1" applyAlignment="1">
      <alignment horizontal="center" vertical="top" wrapText="1"/>
    </xf>
    <xf numFmtId="49" fontId="12" fillId="34" borderId="2" xfId="0" applyNumberFormat="1" applyFont="1" applyFill="1" applyBorder="1" applyAlignment="1">
      <alignment horizontal="center" vertical="top" wrapText="1"/>
    </xf>
    <xf numFmtId="49" fontId="12" fillId="34" borderId="2" xfId="0" applyNumberFormat="1" applyFont="1" applyFill="1" applyBorder="1" applyAlignment="1">
      <alignment horizontal="center" vertical="center" wrapText="1"/>
    </xf>
    <xf numFmtId="0" fontId="9" fillId="0" borderId="0" xfId="84" applyFont="1"/>
    <xf numFmtId="0" fontId="13" fillId="0" borderId="0" xfId="84" applyFont="1"/>
    <xf numFmtId="0" fontId="48" fillId="0" borderId="0" xfId="84" applyFont="1"/>
    <xf numFmtId="0" fontId="14" fillId="0" borderId="4" xfId="84" applyFont="1" applyBorder="1" applyAlignment="1">
      <alignment horizontal="justify" vertical="center" wrapText="1"/>
    </xf>
    <xf numFmtId="0" fontId="12" fillId="34" borderId="3" xfId="84" applyFont="1" applyFill="1" applyBorder="1" applyAlignment="1">
      <alignment horizontal="center" vertical="center" wrapText="1"/>
    </xf>
    <xf numFmtId="0" fontId="9" fillId="0" borderId="13" xfId="84" applyFont="1" applyBorder="1"/>
    <xf numFmtId="0" fontId="9" fillId="0" borderId="0" xfId="84" applyFont="1" applyBorder="1"/>
    <xf numFmtId="0" fontId="14" fillId="0" borderId="5" xfId="84" applyFont="1" applyFill="1" applyBorder="1" applyAlignment="1">
      <alignment vertical="center" wrapText="1"/>
    </xf>
    <xf numFmtId="0" fontId="14" fillId="0" borderId="14" xfId="84" applyFont="1" applyFill="1" applyBorder="1" applyAlignment="1">
      <alignment vertical="center" wrapText="1"/>
    </xf>
    <xf numFmtId="0" fontId="13" fillId="0" borderId="0" xfId="84" applyFont="1" applyBorder="1"/>
    <xf numFmtId="0" fontId="12" fillId="0" borderId="12" xfId="84" applyFont="1" applyBorder="1" applyAlignment="1">
      <alignment vertical="center"/>
    </xf>
    <xf numFmtId="0" fontId="12" fillId="0" borderId="10" xfId="0" applyFont="1" applyBorder="1" applyAlignment="1">
      <alignment vertical="center"/>
    </xf>
    <xf numFmtId="0" fontId="12" fillId="0" borderId="7" xfId="0" applyFont="1" applyBorder="1" applyAlignment="1">
      <alignment vertical="center"/>
    </xf>
    <xf numFmtId="0" fontId="9" fillId="0" borderId="12" xfId="84" applyFont="1" applyBorder="1"/>
    <xf numFmtId="43" fontId="16" fillId="0" borderId="3" xfId="47" applyFont="1" applyFill="1" applyBorder="1" applyAlignment="1">
      <alignment vertical="center" wrapText="1"/>
    </xf>
    <xf numFmtId="43" fontId="16" fillId="0" borderId="3" xfId="42" applyFont="1" applyBorder="1" applyAlignment="1">
      <alignment horizontal="center"/>
    </xf>
    <xf numFmtId="43" fontId="14" fillId="0" borderId="3" xfId="42" applyFont="1" applyBorder="1" applyAlignment="1">
      <alignment horizontal="center" vertical="center"/>
    </xf>
    <xf numFmtId="171" fontId="9" fillId="0" borderId="0" xfId="0" applyNumberFormat="1" applyFont="1"/>
    <xf numFmtId="43" fontId="13" fillId="0" borderId="0" xfId="0" applyNumberFormat="1" applyFont="1" applyAlignment="1">
      <alignment horizontal="center" vertical="top"/>
    </xf>
    <xf numFmtId="0" fontId="16" fillId="0" borderId="9" xfId="0" applyFont="1" applyBorder="1" applyAlignment="1">
      <alignment vertical="center"/>
    </xf>
    <xf numFmtId="43" fontId="14" fillId="0" borderId="2" xfId="0" applyNumberFormat="1" applyFont="1" applyBorder="1" applyAlignment="1">
      <alignment horizontal="justify" vertical="center"/>
    </xf>
    <xf numFmtId="43" fontId="14" fillId="0" borderId="3" xfId="42" applyFont="1" applyBorder="1" applyAlignment="1">
      <alignment horizontal="justify" vertical="center"/>
    </xf>
    <xf numFmtId="0" fontId="16" fillId="0" borderId="10" xfId="0" applyFont="1" applyBorder="1" applyAlignment="1">
      <alignment horizontal="left" vertical="center" wrapText="1"/>
    </xf>
    <xf numFmtId="0" fontId="14" fillId="0" borderId="3" xfId="0" applyFont="1" applyBorder="1" applyAlignment="1">
      <alignment horizontal="justify" vertical="center"/>
    </xf>
    <xf numFmtId="0" fontId="16" fillId="0" borderId="2" xfId="0" applyFont="1" applyBorder="1" applyAlignment="1">
      <alignment horizontal="justify" vertical="center"/>
    </xf>
    <xf numFmtId="0" fontId="16" fillId="0" borderId="1" xfId="0" applyFont="1" applyBorder="1" applyAlignment="1">
      <alignment horizontal="justify" vertical="center"/>
    </xf>
    <xf numFmtId="0" fontId="10" fillId="0" borderId="0" xfId="0" applyFont="1" applyFill="1" applyBorder="1" applyAlignment="1">
      <alignment horizontal="center" vertical="center" wrapText="1"/>
    </xf>
    <xf numFmtId="0" fontId="16" fillId="0" borderId="0" xfId="84" applyFont="1"/>
    <xf numFmtId="43" fontId="14" fillId="0" borderId="3" xfId="130" applyFont="1" applyBorder="1" applyAlignment="1">
      <alignment horizontal="center" vertical="center" wrapText="1"/>
    </xf>
    <xf numFmtId="0" fontId="14" fillId="0" borderId="4" xfId="84" applyFont="1" applyBorder="1" applyAlignment="1">
      <alignment horizontal="center" vertical="center" wrapText="1"/>
    </xf>
    <xf numFmtId="43" fontId="14" fillId="0" borderId="4" xfId="130" applyFont="1" applyBorder="1" applyAlignment="1">
      <alignment horizontal="justify" vertical="center" wrapText="1"/>
    </xf>
    <xf numFmtId="0" fontId="14" fillId="0" borderId="3" xfId="84" applyFont="1" applyBorder="1" applyAlignment="1">
      <alignment horizontal="center" vertical="center" wrapText="1"/>
    </xf>
    <xf numFmtId="43" fontId="14" fillId="0" borderId="4" xfId="130" applyFont="1" applyBorder="1" applyAlignment="1">
      <alignment horizontal="center" vertical="center" wrapText="1"/>
    </xf>
    <xf numFmtId="0" fontId="14" fillId="0" borderId="4" xfId="84" applyFont="1" applyBorder="1" applyAlignment="1">
      <alignment vertical="center" wrapText="1"/>
    </xf>
    <xf numFmtId="0" fontId="9" fillId="0" borderId="0" xfId="131" applyFont="1"/>
    <xf numFmtId="0" fontId="9" fillId="0" borderId="0" xfId="131" applyFont="1" applyAlignment="1">
      <alignment wrapText="1"/>
    </xf>
    <xf numFmtId="0" fontId="16" fillId="0" borderId="3" xfId="131" applyFont="1" applyBorder="1" applyAlignment="1">
      <alignment horizontal="justify" vertical="center"/>
    </xf>
    <xf numFmtId="0" fontId="14" fillId="0" borderId="3" xfId="131" applyFont="1" applyBorder="1" applyAlignment="1">
      <alignment horizontal="justify" vertical="center" wrapText="1"/>
    </xf>
    <xf numFmtId="43" fontId="16" fillId="0" borderId="3" xfId="131" applyNumberFormat="1" applyFont="1" applyBorder="1" applyAlignment="1">
      <alignment horizontal="justify" vertical="center"/>
    </xf>
    <xf numFmtId="0" fontId="14" fillId="0" borderId="3" xfId="131" applyFont="1" applyBorder="1" applyAlignment="1">
      <alignment horizontal="center" vertical="center" wrapText="1"/>
    </xf>
    <xf numFmtId="43" fontId="16" fillId="0" borderId="3" xfId="42" applyFont="1" applyBorder="1" applyAlignment="1">
      <alignment horizontal="justify" vertical="center"/>
    </xf>
    <xf numFmtId="0" fontId="12" fillId="0" borderId="0" xfId="131" applyFont="1" applyAlignment="1">
      <alignment horizontal="center" vertical="center" wrapText="1"/>
    </xf>
    <xf numFmtId="0" fontId="14" fillId="34" borderId="7" xfId="131" applyFont="1" applyFill="1" applyBorder="1" applyAlignment="1">
      <alignment horizontal="center" vertical="center" wrapText="1"/>
    </xf>
    <xf numFmtId="0" fontId="14" fillId="34" borderId="3" xfId="131" applyFont="1" applyFill="1" applyBorder="1" applyAlignment="1">
      <alignment horizontal="center" vertical="center" wrapText="1"/>
    </xf>
    <xf numFmtId="0" fontId="9" fillId="0" borderId="0" xfId="132" applyFont="1"/>
    <xf numFmtId="0" fontId="9" fillId="0" borderId="0" xfId="132" applyFont="1" applyAlignment="1">
      <alignment wrapText="1"/>
    </xf>
    <xf numFmtId="0" fontId="13" fillId="0" borderId="0" xfId="0" applyFont="1" applyAlignment="1">
      <alignment vertical="top"/>
    </xf>
    <xf numFmtId="43" fontId="12" fillId="0" borderId="0" xfId="0" applyNumberFormat="1" applyFont="1" applyAlignment="1">
      <alignment vertical="top"/>
    </xf>
    <xf numFmtId="0" fontId="12" fillId="0" borderId="0" xfId="0" applyFont="1"/>
    <xf numFmtId="43" fontId="9" fillId="0" borderId="1" xfId="0" applyNumberFormat="1" applyFont="1" applyBorder="1"/>
    <xf numFmtId="0" fontId="11" fillId="0" borderId="1" xfId="0" applyFont="1" applyBorder="1" applyAlignment="1">
      <alignment horizontal="center"/>
    </xf>
    <xf numFmtId="0" fontId="9" fillId="0" borderId="1" xfId="0" applyFont="1" applyBorder="1" applyAlignment="1">
      <alignment horizontal="left" vertical="center" wrapText="1"/>
    </xf>
    <xf numFmtId="0" fontId="9" fillId="0" borderId="1" xfId="0" applyFont="1" applyBorder="1" applyAlignment="1">
      <alignment horizontal="center" vertical="center"/>
    </xf>
    <xf numFmtId="43" fontId="9" fillId="0" borderId="1" xfId="42" applyFont="1" applyBorder="1" applyAlignment="1">
      <alignment horizontal="center" vertical="center"/>
    </xf>
    <xf numFmtId="0" fontId="9" fillId="0" borderId="2" xfId="0" applyFont="1" applyBorder="1" applyAlignment="1">
      <alignment horizontal="center" vertical="center"/>
    </xf>
    <xf numFmtId="43" fontId="9" fillId="0" borderId="2" xfId="42" applyFont="1" applyBorder="1" applyAlignment="1">
      <alignment horizontal="center" vertical="center"/>
    </xf>
    <xf numFmtId="0" fontId="9" fillId="0" borderId="2" xfId="0" applyFont="1" applyBorder="1" applyAlignment="1">
      <alignment horizontal="left" vertical="center" wrapText="1"/>
    </xf>
    <xf numFmtId="0" fontId="9" fillId="0" borderId="1" xfId="0" applyFont="1" applyFill="1" applyBorder="1" applyAlignment="1">
      <alignment horizontal="center" vertical="center"/>
    </xf>
    <xf numFmtId="43" fontId="9" fillId="0" borderId="1" xfId="42" applyFont="1" applyFill="1" applyBorder="1" applyAlignment="1">
      <alignment horizontal="center" vertical="center"/>
    </xf>
    <xf numFmtId="0" fontId="9" fillId="0" borderId="2" xfId="0" applyFont="1" applyFill="1" applyBorder="1" applyAlignment="1">
      <alignment horizontal="center" vertical="center"/>
    </xf>
    <xf numFmtId="43" fontId="9" fillId="0" borderId="2" xfId="42" applyFont="1" applyFill="1" applyBorder="1" applyAlignment="1">
      <alignment horizontal="center" vertical="center"/>
    </xf>
    <xf numFmtId="0" fontId="16" fillId="35" borderId="26" xfId="134" applyFont="1" applyFill="1" applyBorder="1" applyAlignment="1">
      <alignment vertical="center"/>
    </xf>
    <xf numFmtId="0" fontId="16" fillId="35" borderId="27" xfId="134" applyFont="1" applyFill="1" applyBorder="1" applyAlignment="1">
      <alignment vertical="center"/>
    </xf>
    <xf numFmtId="0" fontId="14" fillId="35" borderId="0" xfId="134" applyFont="1" applyFill="1" applyBorder="1" applyAlignment="1">
      <alignment vertical="center"/>
    </xf>
    <xf numFmtId="0" fontId="14" fillId="0" borderId="29" xfId="92" applyFont="1" applyBorder="1" applyAlignment="1">
      <alignment vertical="center"/>
    </xf>
    <xf numFmtId="0" fontId="16" fillId="0" borderId="0" xfId="92" applyFont="1" applyBorder="1" applyAlignment="1">
      <alignment vertical="center"/>
    </xf>
    <xf numFmtId="0" fontId="16" fillId="0" borderId="29" xfId="92" applyFont="1" applyBorder="1" applyAlignment="1">
      <alignment horizontal="left" vertical="center" indent="2"/>
    </xf>
    <xf numFmtId="0" fontId="14" fillId="0" borderId="0" xfId="92" applyFont="1" applyBorder="1" applyAlignment="1">
      <alignment vertical="center"/>
    </xf>
    <xf numFmtId="49" fontId="14" fillId="0" borderId="28" xfId="92" applyNumberFormat="1" applyFont="1" applyFill="1" applyBorder="1" applyAlignment="1">
      <alignment horizontal="center" vertical="center"/>
    </xf>
    <xf numFmtId="49" fontId="14" fillId="0" borderId="0" xfId="92" applyNumberFormat="1" applyFont="1" applyFill="1" applyBorder="1" applyAlignment="1">
      <alignment horizontal="center" vertical="center"/>
    </xf>
    <xf numFmtId="0" fontId="56" fillId="0" borderId="0" xfId="92" applyFont="1" applyBorder="1" applyAlignment="1">
      <alignment vertical="center"/>
    </xf>
    <xf numFmtId="0" fontId="56" fillId="0" borderId="29" xfId="92" applyFont="1" applyBorder="1" applyAlignment="1">
      <alignment vertical="center"/>
    </xf>
    <xf numFmtId="0" fontId="13" fillId="34" borderId="0" xfId="92" applyFont="1" applyFill="1" applyBorder="1" applyAlignment="1">
      <alignment horizontal="center" vertical="center"/>
    </xf>
    <xf numFmtId="0" fontId="13" fillId="34" borderId="0" xfId="92" applyFont="1" applyFill="1" applyBorder="1" applyAlignment="1">
      <alignment horizontal="centerContinuous" vertical="center"/>
    </xf>
    <xf numFmtId="0" fontId="13" fillId="34" borderId="0" xfId="92" applyFont="1" applyFill="1" applyBorder="1" applyAlignment="1">
      <alignment horizontal="centerContinuous"/>
    </xf>
    <xf numFmtId="0" fontId="13" fillId="0" borderId="28" xfId="92" applyFont="1" applyBorder="1" applyAlignment="1">
      <alignment horizontal="centerContinuous" vertical="center"/>
    </xf>
    <xf numFmtId="0" fontId="13" fillId="0" borderId="0" xfId="92" applyFont="1" applyBorder="1" applyAlignment="1">
      <alignment horizontal="centerContinuous" vertical="center"/>
    </xf>
    <xf numFmtId="0" fontId="12" fillId="0" borderId="29" xfId="92" applyFont="1" applyBorder="1" applyAlignment="1">
      <alignment horizontal="centerContinuous" vertical="center"/>
    </xf>
    <xf numFmtId="0" fontId="9" fillId="35" borderId="0" xfId="0" applyFont="1" applyFill="1"/>
    <xf numFmtId="0" fontId="9" fillId="35" borderId="0" xfId="0" applyFont="1" applyFill="1" applyAlignment="1">
      <alignment horizontal="center" vertical="center"/>
    </xf>
    <xf numFmtId="0" fontId="9" fillId="35" borderId="0" xfId="0" applyFont="1" applyFill="1" applyAlignment="1">
      <alignment vertical="center"/>
    </xf>
    <xf numFmtId="0" fontId="49" fillId="0" borderId="4" xfId="84" applyFont="1" applyFill="1" applyBorder="1" applyAlignment="1">
      <alignment horizontal="center" vertical="center" wrapText="1"/>
    </xf>
    <xf numFmtId="0" fontId="48" fillId="0" borderId="11" xfId="84" applyFont="1" applyFill="1" applyBorder="1" applyAlignment="1">
      <alignment horizontal="center" vertical="center" wrapText="1"/>
    </xf>
    <xf numFmtId="10" fontId="48" fillId="0" borderId="11" xfId="84" applyNumberFormat="1" applyFont="1" applyFill="1" applyBorder="1" applyAlignment="1">
      <alignment horizontal="center" vertical="center" wrapText="1"/>
    </xf>
    <xf numFmtId="10" fontId="48" fillId="0" borderId="3" xfId="47" applyNumberFormat="1" applyFont="1" applyFill="1" applyBorder="1" applyAlignment="1">
      <alignment horizontal="center" vertical="center" wrapText="1"/>
    </xf>
    <xf numFmtId="0" fontId="48" fillId="0" borderId="3" xfId="47" applyNumberFormat="1" applyFont="1" applyFill="1" applyBorder="1" applyAlignment="1">
      <alignment horizontal="center" vertical="center" wrapText="1"/>
    </xf>
    <xf numFmtId="10" fontId="48" fillId="0" borderId="3" xfId="84" applyNumberFormat="1" applyFont="1" applyFill="1" applyBorder="1" applyAlignment="1">
      <alignment horizontal="center" vertical="center" wrapText="1"/>
    </xf>
    <xf numFmtId="0" fontId="46" fillId="35" borderId="1" xfId="0" quotePrefix="1" applyFont="1" applyFill="1" applyBorder="1" applyAlignment="1">
      <alignment horizontal="center" vertical="center"/>
    </xf>
    <xf numFmtId="0" fontId="46" fillId="35" borderId="2" xfId="0" applyFont="1" applyFill="1" applyBorder="1" applyAlignment="1">
      <alignment horizontal="center" vertical="center"/>
    </xf>
    <xf numFmtId="43" fontId="9" fillId="35" borderId="0" xfId="42" applyFont="1" applyFill="1"/>
    <xf numFmtId="43" fontId="24" fillId="35" borderId="0" xfId="42" applyFont="1" applyFill="1" applyAlignment="1">
      <alignment horizontal="right"/>
    </xf>
    <xf numFmtId="0" fontId="9" fillId="35" borderId="0" xfId="0" applyFont="1" applyFill="1" applyAlignment="1">
      <alignment horizontal="center"/>
    </xf>
    <xf numFmtId="2" fontId="24" fillId="0" borderId="0" xfId="0" applyNumberFormat="1" applyFont="1" applyBorder="1"/>
    <xf numFmtId="2" fontId="25" fillId="34" borderId="10" xfId="0" applyNumberFormat="1" applyFont="1" applyFill="1" applyBorder="1" applyAlignment="1">
      <alignment horizontal="centerContinuous" vertical="center" wrapText="1"/>
    </xf>
    <xf numFmtId="2" fontId="26" fillId="35" borderId="0" xfId="42" applyNumberFormat="1" applyFont="1" applyFill="1" applyBorder="1" applyAlignment="1">
      <alignment horizontal="right"/>
    </xf>
    <xf numFmtId="2" fontId="24" fillId="0" borderId="0" xfId="42" applyNumberFormat="1" applyFont="1"/>
    <xf numFmtId="2" fontId="24" fillId="0" borderId="0" xfId="0" applyNumberFormat="1" applyFont="1"/>
    <xf numFmtId="2" fontId="25" fillId="34" borderId="15" xfId="0" applyNumberFormat="1" applyFont="1" applyFill="1" applyBorder="1" applyAlignment="1">
      <alignment horizontal="centerContinuous" vertical="center" wrapText="1"/>
    </xf>
    <xf numFmtId="2" fontId="25" fillId="35" borderId="0" xfId="42" applyNumberFormat="1" applyFont="1" applyFill="1" applyBorder="1" applyAlignment="1">
      <alignment horizontal="right"/>
    </xf>
    <xf numFmtId="0" fontId="12" fillId="0" borderId="12" xfId="0" applyFont="1" applyFill="1" applyBorder="1" applyAlignment="1">
      <alignment vertical="top"/>
    </xf>
    <xf numFmtId="0" fontId="12" fillId="0" borderId="0" xfId="0" applyFont="1" applyFill="1" applyBorder="1" applyAlignment="1">
      <alignment vertical="top"/>
    </xf>
    <xf numFmtId="0" fontId="12" fillId="0" borderId="13" xfId="0" applyFont="1" applyFill="1" applyBorder="1" applyAlignment="1">
      <alignment vertical="top"/>
    </xf>
    <xf numFmtId="0" fontId="14" fillId="36" borderId="10" xfId="84" applyFont="1" applyFill="1" applyBorder="1" applyAlignment="1">
      <alignment horizontal="center" vertical="center" wrapText="1"/>
    </xf>
    <xf numFmtId="0" fontId="16" fillId="35" borderId="0" xfId="0" applyFont="1" applyFill="1" applyAlignment="1">
      <alignment vertical="center"/>
    </xf>
    <xf numFmtId="0" fontId="16" fillId="35" borderId="1" xfId="0" applyFont="1" applyFill="1" applyBorder="1"/>
    <xf numFmtId="0" fontId="46" fillId="35" borderId="12" xfId="0" applyFont="1" applyFill="1" applyBorder="1" applyAlignment="1">
      <alignment horizontal="center" vertical="center"/>
    </xf>
    <xf numFmtId="0" fontId="46" fillId="35" borderId="6" xfId="0" applyFont="1" applyFill="1" applyBorder="1" applyAlignment="1">
      <alignment horizontal="center" vertical="center"/>
    </xf>
    <xf numFmtId="0" fontId="57" fillId="35" borderId="1" xfId="0" applyFont="1" applyFill="1" applyBorder="1" applyAlignment="1">
      <alignment horizontal="center" vertical="center"/>
    </xf>
    <xf numFmtId="0" fontId="14" fillId="34" borderId="10" xfId="0" applyFont="1" applyFill="1" applyBorder="1" applyAlignment="1">
      <alignment horizontal="center" vertical="center" wrapText="1"/>
    </xf>
    <xf numFmtId="4" fontId="12" fillId="34" borderId="3" xfId="0" applyNumberFormat="1" applyFont="1" applyFill="1" applyBorder="1" applyAlignment="1">
      <alignment horizontal="center" vertical="center" wrapText="1"/>
    </xf>
    <xf numFmtId="0" fontId="12" fillId="0" borderId="6" xfId="0" quotePrefix="1" applyFont="1" applyBorder="1" applyAlignment="1">
      <alignment horizontal="center" vertical="center"/>
    </xf>
    <xf numFmtId="4" fontId="12" fillId="0" borderId="1" xfId="0" quotePrefix="1" applyNumberFormat="1" applyFont="1" applyBorder="1" applyAlignment="1">
      <alignment horizontal="center" vertical="center"/>
    </xf>
    <xf numFmtId="0" fontId="12" fillId="0" borderId="3" xfId="0" applyFont="1" applyBorder="1" applyAlignment="1">
      <alignment horizontal="center" vertical="center" wrapText="1"/>
    </xf>
    <xf numFmtId="4" fontId="23" fillId="0" borderId="3" xfId="0" quotePrefix="1" applyNumberFormat="1" applyFont="1" applyBorder="1" applyAlignment="1">
      <alignment horizontal="center" vertical="center"/>
    </xf>
    <xf numFmtId="0" fontId="12" fillId="35" borderId="1" xfId="0" applyFont="1" applyFill="1" applyBorder="1" applyAlignment="1">
      <alignment horizontal="center" vertical="center"/>
    </xf>
    <xf numFmtId="0" fontId="12" fillId="35" borderId="2" xfId="0" applyFont="1" applyFill="1" applyBorder="1" applyAlignment="1">
      <alignment horizontal="center" vertical="center"/>
    </xf>
    <xf numFmtId="43" fontId="23" fillId="0" borderId="3" xfId="42" quotePrefix="1" applyFont="1" applyBorder="1" applyAlignment="1">
      <alignment horizontal="center" vertical="center"/>
    </xf>
    <xf numFmtId="0" fontId="12" fillId="0" borderId="4" xfId="0" applyFont="1" applyBorder="1" applyAlignment="1">
      <alignment horizontal="center" vertical="center" wrapText="1"/>
    </xf>
    <xf numFmtId="43" fontId="23" fillId="0" borderId="3" xfId="42" applyFont="1" applyBorder="1" applyAlignment="1">
      <alignment horizontal="center" vertical="center"/>
    </xf>
    <xf numFmtId="43" fontId="23" fillId="0" borderId="2" xfId="42" quotePrefix="1" applyFont="1" applyBorder="1" applyAlignment="1">
      <alignment horizontal="center" vertical="center"/>
    </xf>
    <xf numFmtId="4" fontId="23" fillId="0" borderId="2" xfId="0" quotePrefix="1" applyNumberFormat="1" applyFont="1" applyBorder="1" applyAlignment="1">
      <alignment horizontal="center" vertical="center"/>
    </xf>
    <xf numFmtId="4" fontId="12" fillId="34" borderId="6" xfId="0" applyNumberFormat="1" applyFont="1" applyFill="1" applyBorder="1" applyAlignment="1">
      <alignment horizontal="center" vertical="center"/>
    </xf>
    <xf numFmtId="0" fontId="13" fillId="35" borderId="7" xfId="0" applyFont="1" applyFill="1" applyBorder="1" applyAlignment="1">
      <alignment horizontal="left" vertical="center"/>
    </xf>
    <xf numFmtId="0" fontId="13" fillId="35" borderId="10" xfId="0" applyFont="1" applyFill="1" applyBorder="1" applyAlignment="1">
      <alignment horizontal="left" vertical="center"/>
    </xf>
    <xf numFmtId="0" fontId="23" fillId="0" borderId="3" xfId="0" applyFont="1" applyBorder="1" applyAlignment="1">
      <alignment horizontal="center" vertical="center"/>
    </xf>
    <xf numFmtId="43" fontId="46" fillId="0" borderId="3" xfId="42" applyFont="1" applyBorder="1" applyAlignment="1">
      <alignment vertical="center"/>
    </xf>
    <xf numFmtId="169" fontId="46" fillId="0" borderId="3" xfId="42" applyNumberFormat="1" applyFont="1" applyBorder="1" applyAlignment="1">
      <alignment vertical="center"/>
    </xf>
    <xf numFmtId="0" fontId="23" fillId="0" borderId="3" xfId="0" applyFont="1" applyBorder="1" applyAlignment="1">
      <alignment horizontal="center" vertical="center" wrapText="1"/>
    </xf>
    <xf numFmtId="169" fontId="23" fillId="0" borderId="3" xfId="42" applyNumberFormat="1" applyFont="1" applyBorder="1" applyAlignment="1">
      <alignment vertical="center"/>
    </xf>
    <xf numFmtId="0" fontId="23" fillId="0" borderId="2" xfId="0" applyFont="1" applyBorder="1" applyAlignment="1">
      <alignment horizontal="center" vertical="center" wrapText="1"/>
    </xf>
    <xf numFmtId="2" fontId="46" fillId="0" borderId="3" xfId="42" applyNumberFormat="1" applyFont="1" applyBorder="1" applyAlignment="1">
      <alignment vertical="center"/>
    </xf>
    <xf numFmtId="2" fontId="23" fillId="0" borderId="2" xfId="42" applyNumberFormat="1" applyFont="1" applyBorder="1" applyAlignment="1">
      <alignment vertical="center"/>
    </xf>
    <xf numFmtId="43" fontId="46" fillId="0" borderId="3" xfId="42" applyFont="1" applyBorder="1" applyAlignment="1">
      <alignment horizontal="right" vertical="center"/>
    </xf>
    <xf numFmtId="43" fontId="23" fillId="0" borderId="3" xfId="0" applyNumberFormat="1" applyFont="1" applyBorder="1" applyAlignment="1">
      <alignment horizontal="right" vertical="center"/>
    </xf>
    <xf numFmtId="2" fontId="46" fillId="0" borderId="3" xfId="42" applyNumberFormat="1" applyFont="1" applyBorder="1" applyAlignment="1">
      <alignment horizontal="right" vertical="center"/>
    </xf>
    <xf numFmtId="43" fontId="23" fillId="35" borderId="1" xfId="42" quotePrefix="1" applyFont="1" applyFill="1" applyBorder="1" applyAlignment="1">
      <alignment horizontal="right" vertical="center"/>
    </xf>
    <xf numFmtId="2" fontId="23" fillId="35" borderId="1" xfId="42" quotePrefix="1" applyNumberFormat="1" applyFont="1" applyFill="1" applyBorder="1" applyAlignment="1">
      <alignment horizontal="right" vertical="center"/>
    </xf>
    <xf numFmtId="43" fontId="46" fillId="35" borderId="1" xfId="42" applyFont="1" applyFill="1" applyBorder="1" applyAlignment="1">
      <alignment horizontal="right" vertical="center"/>
    </xf>
    <xf numFmtId="2" fontId="23" fillId="35" borderId="1" xfId="42" applyNumberFormat="1" applyFont="1" applyFill="1" applyBorder="1" applyAlignment="1">
      <alignment horizontal="right" vertical="center"/>
    </xf>
    <xf numFmtId="43" fontId="46" fillId="35" borderId="13" xfId="42" applyFont="1" applyFill="1" applyBorder="1" applyAlignment="1">
      <alignment horizontal="right" vertical="center"/>
    </xf>
    <xf numFmtId="2" fontId="46" fillId="35" borderId="1" xfId="42" applyNumberFormat="1" applyFont="1" applyFill="1" applyBorder="1" applyAlignment="1">
      <alignment horizontal="right" vertical="center"/>
    </xf>
    <xf numFmtId="2" fontId="46" fillId="35" borderId="13" xfId="42" applyNumberFormat="1" applyFont="1" applyFill="1" applyBorder="1" applyAlignment="1">
      <alignment horizontal="right" vertical="center"/>
    </xf>
    <xf numFmtId="43" fontId="46" fillId="35" borderId="2" xfId="42" applyFont="1" applyFill="1" applyBorder="1" applyAlignment="1">
      <alignment horizontal="right" vertical="center"/>
    </xf>
    <xf numFmtId="43" fontId="46" fillId="35" borderId="12" xfId="42" applyFont="1" applyFill="1" applyBorder="1" applyAlignment="1">
      <alignment horizontal="right" vertical="center"/>
    </xf>
    <xf numFmtId="43" fontId="23" fillId="35" borderId="1" xfId="42" applyFont="1" applyFill="1" applyBorder="1" applyAlignment="1">
      <alignment horizontal="right" vertical="center"/>
    </xf>
    <xf numFmtId="43" fontId="46" fillId="35" borderId="9" xfId="42" applyFont="1" applyFill="1" applyBorder="1" applyAlignment="1">
      <alignment horizontal="right" vertical="center"/>
    </xf>
    <xf numFmtId="43" fontId="46" fillId="35" borderId="0" xfId="42" applyFont="1" applyFill="1" applyBorder="1" applyAlignment="1">
      <alignment horizontal="right" vertical="center"/>
    </xf>
    <xf numFmtId="0" fontId="46" fillId="35" borderId="1" xfId="0" quotePrefix="1" applyFont="1" applyFill="1" applyBorder="1" applyAlignment="1">
      <alignment horizontal="right" vertical="center" wrapText="1"/>
    </xf>
    <xf numFmtId="43" fontId="46" fillId="35" borderId="1" xfId="42" quotePrefix="1" applyFont="1" applyFill="1" applyBorder="1" applyAlignment="1">
      <alignment horizontal="center" vertical="center"/>
    </xf>
    <xf numFmtId="43" fontId="46" fillId="35" borderId="1" xfId="42" quotePrefix="1" applyFont="1" applyFill="1" applyBorder="1" applyAlignment="1">
      <alignment horizontal="center" vertical="center" wrapText="1"/>
    </xf>
    <xf numFmtId="43" fontId="46" fillId="35" borderId="1" xfId="42" applyFont="1" applyFill="1" applyBorder="1" applyAlignment="1">
      <alignment horizontal="center" vertical="center" wrapText="1"/>
    </xf>
    <xf numFmtId="0" fontId="46" fillId="35" borderId="1" xfId="0" applyFont="1" applyFill="1" applyBorder="1" applyAlignment="1">
      <alignment horizontal="right" vertical="center" wrapText="1"/>
    </xf>
    <xf numFmtId="43" fontId="46" fillId="35" borderId="1" xfId="42" applyFont="1" applyFill="1" applyBorder="1" applyAlignment="1">
      <alignment horizontal="center" vertical="center"/>
    </xf>
    <xf numFmtId="2" fontId="46" fillId="35" borderId="1" xfId="42" quotePrefix="1" applyNumberFormat="1" applyFont="1" applyFill="1" applyBorder="1" applyAlignment="1">
      <alignment horizontal="right" vertical="center" wrapText="1"/>
    </xf>
    <xf numFmtId="0" fontId="46" fillId="35" borderId="2" xfId="0" quotePrefix="1" applyFont="1" applyFill="1" applyBorder="1" applyAlignment="1">
      <alignment horizontal="right" vertical="center" wrapText="1"/>
    </xf>
    <xf numFmtId="43" fontId="46" fillId="35" borderId="2" xfId="42" quotePrefix="1" applyFont="1" applyFill="1" applyBorder="1" applyAlignment="1">
      <alignment horizontal="center" vertical="center"/>
    </xf>
    <xf numFmtId="43" fontId="46" fillId="35" borderId="2" xfId="42" quotePrefix="1" applyFont="1" applyFill="1" applyBorder="1" applyAlignment="1">
      <alignment horizontal="center" vertical="center" wrapText="1"/>
    </xf>
    <xf numFmtId="43" fontId="46" fillId="35" borderId="0" xfId="42" quotePrefix="1" applyFont="1" applyFill="1" applyBorder="1" applyAlignment="1">
      <alignment horizontal="center" vertical="center"/>
    </xf>
    <xf numFmtId="43" fontId="46" fillId="35" borderId="12" xfId="42" quotePrefix="1" applyFont="1" applyFill="1" applyBorder="1" applyAlignment="1">
      <alignment horizontal="center" vertical="center" wrapText="1"/>
    </xf>
    <xf numFmtId="0" fontId="46" fillId="35" borderId="14" xfId="0" applyFont="1" applyFill="1" applyBorder="1" applyAlignment="1">
      <alignment horizontal="center" vertical="center"/>
    </xf>
    <xf numFmtId="0" fontId="46" fillId="35" borderId="1" xfId="0" quotePrefix="1" applyFont="1" applyFill="1" applyBorder="1" applyAlignment="1">
      <alignment horizontal="right" wrapText="1"/>
    </xf>
    <xf numFmtId="2" fontId="46" fillId="35" borderId="1" xfId="42" applyNumberFormat="1" applyFont="1" applyFill="1" applyBorder="1" applyAlignment="1">
      <alignment horizontal="right"/>
    </xf>
    <xf numFmtId="43" fontId="46" fillId="35" borderId="1" xfId="0" applyNumberFormat="1" applyFont="1" applyFill="1" applyBorder="1" applyAlignment="1">
      <alignment vertical="center"/>
    </xf>
    <xf numFmtId="0" fontId="46" fillId="35" borderId="1" xfId="0" applyFont="1" applyFill="1" applyBorder="1" applyAlignment="1">
      <alignment vertical="center"/>
    </xf>
    <xf numFmtId="0" fontId="46" fillId="35" borderId="1" xfId="0" applyFont="1" applyFill="1" applyBorder="1" applyAlignment="1">
      <alignment horizontal="left" vertical="center" wrapText="1"/>
    </xf>
    <xf numFmtId="0" fontId="46" fillId="35" borderId="1" xfId="0" applyFont="1" applyFill="1" applyBorder="1" applyAlignment="1">
      <alignment horizontal="left" vertical="center"/>
    </xf>
    <xf numFmtId="0" fontId="46" fillId="35" borderId="2" xfId="0" applyFont="1" applyFill="1" applyBorder="1" applyAlignment="1">
      <alignment horizontal="left" vertical="center" wrapText="1"/>
    </xf>
    <xf numFmtId="0" fontId="46" fillId="35" borderId="1" xfId="0" applyFont="1" applyFill="1" applyBorder="1" applyAlignment="1"/>
    <xf numFmtId="2" fontId="46" fillId="35" borderId="2" xfId="42" applyNumberFormat="1" applyFont="1" applyFill="1" applyBorder="1" applyAlignment="1">
      <alignment horizontal="right" vertical="center"/>
    </xf>
    <xf numFmtId="2" fontId="46" fillId="35" borderId="12" xfId="42" applyNumberFormat="1" applyFont="1" applyFill="1" applyBorder="1" applyAlignment="1">
      <alignment horizontal="right" vertical="center"/>
    </xf>
    <xf numFmtId="0" fontId="46" fillId="35" borderId="6" xfId="0" quotePrefix="1" applyFont="1" applyFill="1" applyBorder="1" applyAlignment="1">
      <alignment horizontal="right" vertical="center" wrapText="1"/>
    </xf>
    <xf numFmtId="43" fontId="46" fillId="35" borderId="6" xfId="42" quotePrefix="1" applyFont="1" applyFill="1" applyBorder="1" applyAlignment="1">
      <alignment horizontal="center" vertical="center"/>
    </xf>
    <xf numFmtId="43" fontId="46" fillId="35" borderId="6" xfId="42" quotePrefix="1" applyFont="1" applyFill="1" applyBorder="1" applyAlignment="1">
      <alignment horizontal="center" vertical="center" wrapText="1"/>
    </xf>
    <xf numFmtId="43" fontId="46" fillId="35" borderId="6" xfId="42" applyFont="1" applyFill="1" applyBorder="1" applyAlignment="1">
      <alignment horizontal="right" vertical="center"/>
    </xf>
    <xf numFmtId="2" fontId="46" fillId="35" borderId="6" xfId="42" applyNumberFormat="1" applyFont="1" applyFill="1" applyBorder="1" applyAlignment="1">
      <alignment horizontal="right" vertical="center"/>
    </xf>
    <xf numFmtId="0" fontId="46" fillId="35" borderId="1" xfId="0" quotePrefix="1" applyFont="1" applyFill="1" applyBorder="1" applyAlignment="1">
      <alignment horizontal="center" vertical="center" wrapText="1"/>
    </xf>
    <xf numFmtId="43" fontId="46" fillId="35" borderId="1" xfId="42" quotePrefix="1" applyFont="1" applyFill="1" applyBorder="1" applyAlignment="1">
      <alignment vertical="center"/>
    </xf>
    <xf numFmtId="43" fontId="46" fillId="35" borderId="1" xfId="42" quotePrefix="1" applyFont="1" applyFill="1" applyBorder="1" applyAlignment="1">
      <alignment horizontal="right" vertical="center"/>
    </xf>
    <xf numFmtId="43" fontId="46" fillId="35" borderId="1" xfId="42" applyFont="1" applyFill="1" applyBorder="1" applyAlignment="1">
      <alignment vertical="center"/>
    </xf>
    <xf numFmtId="0" fontId="46" fillId="35" borderId="1" xfId="0" applyFont="1" applyFill="1" applyBorder="1" applyAlignment="1">
      <alignment horizontal="center" vertical="center" wrapText="1"/>
    </xf>
    <xf numFmtId="43" fontId="46" fillId="35" borderId="0" xfId="42" applyFont="1" applyFill="1" applyAlignment="1">
      <alignment horizontal="right" vertical="center"/>
    </xf>
    <xf numFmtId="0" fontId="46" fillId="35" borderId="2" xfId="0" quotePrefix="1" applyFont="1" applyFill="1" applyBorder="1" applyAlignment="1">
      <alignment horizontal="center" vertical="center"/>
    </xf>
    <xf numFmtId="0" fontId="46" fillId="35" borderId="2" xfId="0" quotePrefix="1" applyFont="1" applyFill="1" applyBorder="1" applyAlignment="1">
      <alignment horizontal="center" vertical="center" wrapText="1"/>
    </xf>
    <xf numFmtId="43" fontId="46" fillId="35" borderId="2" xfId="42" quotePrefix="1" applyFont="1" applyFill="1" applyBorder="1" applyAlignment="1">
      <alignment horizontal="right" vertical="center"/>
    </xf>
    <xf numFmtId="0" fontId="46" fillId="35" borderId="12" xfId="0" quotePrefix="1" applyFont="1" applyFill="1" applyBorder="1" applyAlignment="1">
      <alignment horizontal="center" vertical="center" wrapText="1"/>
    </xf>
    <xf numFmtId="0" fontId="46" fillId="35" borderId="14" xfId="0" quotePrefix="1" applyFont="1" applyFill="1" applyBorder="1" applyAlignment="1">
      <alignment horizontal="center" vertical="center" wrapText="1"/>
    </xf>
    <xf numFmtId="43" fontId="46" fillId="35" borderId="13" xfId="42" quotePrefix="1" applyFont="1" applyFill="1" applyBorder="1" applyAlignment="1">
      <alignment horizontal="right" vertical="center"/>
    </xf>
    <xf numFmtId="0" fontId="46" fillId="35" borderId="1" xfId="97" applyFont="1" applyFill="1" applyBorder="1" applyAlignment="1">
      <alignment vertical="center"/>
    </xf>
    <xf numFmtId="43" fontId="46" fillId="35" borderId="2" xfId="42" applyFont="1" applyFill="1" applyBorder="1" applyAlignment="1">
      <alignment vertical="center"/>
    </xf>
    <xf numFmtId="0" fontId="23" fillId="35" borderId="2" xfId="0" quotePrefix="1" applyFont="1" applyFill="1" applyBorder="1" applyAlignment="1">
      <alignment horizontal="center" vertical="center" wrapText="1"/>
    </xf>
    <xf numFmtId="0" fontId="46" fillId="35" borderId="1" xfId="0" quotePrefix="1" applyFont="1" applyFill="1" applyBorder="1" applyAlignment="1">
      <alignment horizontal="center" wrapText="1"/>
    </xf>
    <xf numFmtId="0" fontId="46" fillId="35" borderId="2" xfId="0" quotePrefix="1" applyFont="1" applyFill="1" applyBorder="1" applyAlignment="1">
      <alignment horizontal="center" wrapText="1"/>
    </xf>
    <xf numFmtId="0" fontId="46" fillId="35" borderId="12" xfId="0" quotePrefix="1" applyFont="1" applyFill="1" applyBorder="1" applyAlignment="1">
      <alignment horizontal="center" wrapText="1"/>
    </xf>
    <xf numFmtId="2" fontId="46" fillId="35" borderId="1" xfId="42" quotePrefix="1" applyNumberFormat="1" applyFont="1" applyFill="1" applyBorder="1" applyAlignment="1">
      <alignment vertical="center"/>
    </xf>
    <xf numFmtId="2" fontId="46" fillId="35" borderId="1" xfId="42" quotePrefix="1" applyNumberFormat="1" applyFont="1" applyFill="1" applyBorder="1" applyAlignment="1">
      <alignment horizontal="right" vertical="center"/>
    </xf>
    <xf numFmtId="2" fontId="46" fillId="35" borderId="2" xfId="42" quotePrefix="1" applyNumberFormat="1" applyFont="1" applyFill="1" applyBorder="1" applyAlignment="1">
      <alignment horizontal="right" vertical="center"/>
    </xf>
    <xf numFmtId="2" fontId="46" fillId="35" borderId="13" xfId="42" quotePrefix="1" applyNumberFormat="1" applyFont="1" applyFill="1" applyBorder="1" applyAlignment="1">
      <alignment horizontal="right" vertical="center"/>
    </xf>
    <xf numFmtId="2" fontId="46" fillId="35" borderId="1" xfId="42" applyNumberFormat="1" applyFont="1" applyFill="1" applyBorder="1" applyAlignment="1">
      <alignment horizontal="right" vertical="center" wrapText="1"/>
    </xf>
    <xf numFmtId="2" fontId="46" fillId="35" borderId="12" xfId="42" quotePrefix="1" applyNumberFormat="1" applyFont="1" applyFill="1" applyBorder="1" applyAlignment="1">
      <alignment horizontal="right" vertical="center"/>
    </xf>
    <xf numFmtId="2" fontId="46" fillId="35" borderId="13" xfId="42" quotePrefix="1" applyNumberFormat="1" applyFont="1" applyFill="1" applyBorder="1" applyAlignment="1">
      <alignment horizontal="right" vertical="center" wrapText="1"/>
    </xf>
    <xf numFmtId="2" fontId="46" fillId="35" borderId="2" xfId="42" quotePrefix="1" applyNumberFormat="1" applyFont="1" applyFill="1" applyBorder="1" applyAlignment="1">
      <alignment horizontal="right" vertical="center" wrapText="1"/>
    </xf>
    <xf numFmtId="2" fontId="46" fillId="35" borderId="1" xfId="97" applyNumberFormat="1" applyFont="1" applyFill="1" applyBorder="1" applyAlignment="1">
      <alignment horizontal="right" vertical="center"/>
    </xf>
    <xf numFmtId="2" fontId="46" fillId="35" borderId="14" xfId="42" quotePrefix="1" applyNumberFormat="1" applyFont="1" applyFill="1" applyBorder="1" applyAlignment="1">
      <alignment horizontal="right" vertical="center"/>
    </xf>
    <xf numFmtId="2" fontId="46" fillId="35" borderId="9" xfId="42" quotePrefix="1" applyNumberFormat="1" applyFont="1" applyFill="1" applyBorder="1" applyAlignment="1">
      <alignment horizontal="right" vertical="center"/>
    </xf>
    <xf numFmtId="0" fontId="23" fillId="0" borderId="1" xfId="97" quotePrefix="1" applyFont="1" applyFill="1" applyBorder="1" applyAlignment="1">
      <alignment horizontal="center" vertical="center"/>
    </xf>
    <xf numFmtId="2" fontId="23" fillId="35" borderId="1" xfId="97" quotePrefix="1" applyNumberFormat="1" applyFont="1" applyFill="1" applyBorder="1" applyAlignment="1">
      <alignment horizontal="right" vertical="center"/>
    </xf>
    <xf numFmtId="0" fontId="23" fillId="0" borderId="2" xfId="0" applyFont="1" applyFill="1" applyBorder="1" applyAlignment="1">
      <alignment horizontal="center" vertical="center"/>
    </xf>
    <xf numFmtId="0" fontId="46" fillId="0" borderId="1" xfId="0" applyFont="1" applyFill="1" applyBorder="1" applyAlignment="1">
      <alignment vertical="center"/>
    </xf>
    <xf numFmtId="0" fontId="46" fillId="0" borderId="1" xfId="97" applyFont="1" applyFill="1" applyBorder="1" applyAlignment="1">
      <alignment vertical="center"/>
    </xf>
    <xf numFmtId="0" fontId="46" fillId="0" borderId="1" xfId="97" quotePrefix="1" applyFont="1" applyFill="1" applyBorder="1" applyAlignment="1">
      <alignment horizontal="center" vertical="center"/>
    </xf>
    <xf numFmtId="0" fontId="46" fillId="0" borderId="1" xfId="0" quotePrefix="1" applyFont="1" applyFill="1" applyBorder="1" applyAlignment="1">
      <alignment horizontal="center" vertical="center" wrapText="1"/>
    </xf>
    <xf numFmtId="2" fontId="46" fillId="35" borderId="1" xfId="97" quotePrefix="1" applyNumberFormat="1" applyFont="1" applyFill="1" applyBorder="1" applyAlignment="1">
      <alignment horizontal="right" vertical="center"/>
    </xf>
    <xf numFmtId="0" fontId="46" fillId="0" borderId="12" xfId="0" applyFont="1" applyFill="1" applyBorder="1" applyAlignment="1">
      <alignment horizontal="center" vertical="center"/>
    </xf>
    <xf numFmtId="165" fontId="46" fillId="35" borderId="1" xfId="42" applyNumberFormat="1" applyFont="1" applyFill="1" applyBorder="1" applyAlignment="1">
      <alignment vertical="center"/>
    </xf>
    <xf numFmtId="0" fontId="46" fillId="0" borderId="2" xfId="0" applyFont="1" applyFill="1" applyBorder="1" applyAlignment="1">
      <alignment vertical="center"/>
    </xf>
    <xf numFmtId="0" fontId="46" fillId="0" borderId="2" xfId="0" applyFont="1" applyFill="1" applyBorder="1" applyAlignment="1">
      <alignment horizontal="center" vertical="center"/>
    </xf>
    <xf numFmtId="165" fontId="46" fillId="35" borderId="2" xfId="42" applyNumberFormat="1" applyFont="1" applyFill="1" applyBorder="1" applyAlignment="1">
      <alignment vertical="center"/>
    </xf>
    <xf numFmtId="0" fontId="46" fillId="35" borderId="2" xfId="97" applyFont="1" applyFill="1" applyBorder="1" applyAlignment="1">
      <alignment vertical="center"/>
    </xf>
    <xf numFmtId="0" fontId="46" fillId="0" borderId="2" xfId="97" applyFont="1" applyFill="1" applyBorder="1" applyAlignment="1">
      <alignment vertical="center"/>
    </xf>
    <xf numFmtId="43" fontId="46" fillId="35" borderId="1" xfId="42" quotePrefix="1" applyFont="1" applyFill="1" applyBorder="1" applyAlignment="1">
      <alignment horizontal="right" vertical="center" wrapText="1"/>
    </xf>
    <xf numFmtId="4" fontId="23" fillId="0" borderId="1" xfId="42" applyNumberFormat="1" applyFont="1" applyFill="1" applyBorder="1" applyAlignment="1">
      <alignment horizontal="right" vertical="center"/>
    </xf>
    <xf numFmtId="0" fontId="23" fillId="0" borderId="1" xfId="97" quotePrefix="1" applyFont="1" applyFill="1" applyBorder="1" applyAlignment="1">
      <alignment horizontal="center" vertical="top"/>
    </xf>
    <xf numFmtId="4" fontId="23" fillId="0" borderId="1" xfId="42" applyNumberFormat="1" applyFont="1" applyFill="1" applyBorder="1" applyAlignment="1">
      <alignment horizontal="right" vertical="top"/>
    </xf>
    <xf numFmtId="4" fontId="46" fillId="0" borderId="1" xfId="42" applyNumberFormat="1" applyFont="1" applyFill="1" applyBorder="1" applyAlignment="1">
      <alignment horizontal="right" vertical="center"/>
    </xf>
    <xf numFmtId="4" fontId="46" fillId="0" borderId="1" xfId="42" applyNumberFormat="1" applyFont="1" applyFill="1" applyBorder="1" applyAlignment="1">
      <alignment horizontal="right" vertical="top"/>
    </xf>
    <xf numFmtId="4" fontId="46" fillId="35" borderId="1" xfId="42" applyNumberFormat="1" applyFont="1" applyFill="1" applyBorder="1" applyAlignment="1">
      <alignment horizontal="right" vertical="center"/>
    </xf>
    <xf numFmtId="4" fontId="46" fillId="35" borderId="1" xfId="42" applyNumberFormat="1" applyFont="1" applyFill="1" applyBorder="1" applyAlignment="1">
      <alignment horizontal="right" vertical="top"/>
    </xf>
    <xf numFmtId="43" fontId="46" fillId="0" borderId="1" xfId="42" applyFont="1" applyFill="1" applyBorder="1" applyAlignment="1">
      <alignment vertical="top"/>
    </xf>
    <xf numFmtId="0" fontId="46" fillId="0" borderId="1" xfId="97" applyFont="1" applyFill="1" applyBorder="1" applyAlignment="1">
      <alignment vertical="top"/>
    </xf>
    <xf numFmtId="4" fontId="23" fillId="0" borderId="2" xfId="42" applyNumberFormat="1" applyFont="1" applyFill="1" applyBorder="1" applyAlignment="1">
      <alignment horizontal="right" vertical="center"/>
    </xf>
    <xf numFmtId="4" fontId="23" fillId="0" borderId="2" xfId="42" applyNumberFormat="1" applyFont="1" applyFill="1" applyBorder="1" applyAlignment="1">
      <alignment horizontal="right" vertical="top"/>
    </xf>
    <xf numFmtId="0" fontId="46" fillId="0" borderId="2" xfId="97" applyFont="1" applyFill="1" applyBorder="1" applyAlignment="1">
      <alignment vertical="top"/>
    </xf>
    <xf numFmtId="2" fontId="23" fillId="0" borderId="1" xfId="42" applyNumberFormat="1" applyFont="1" applyFill="1" applyBorder="1" applyAlignment="1">
      <alignment horizontal="right"/>
    </xf>
    <xf numFmtId="2" fontId="23" fillId="0" borderId="1" xfId="97" quotePrefix="1" applyNumberFormat="1" applyFont="1" applyFill="1" applyBorder="1" applyAlignment="1">
      <alignment horizontal="center"/>
    </xf>
    <xf numFmtId="2" fontId="46" fillId="0" borderId="1" xfId="42" applyNumberFormat="1" applyFont="1" applyFill="1" applyBorder="1" applyAlignment="1">
      <alignment horizontal="right"/>
    </xf>
    <xf numFmtId="2" fontId="46" fillId="0" borderId="1" xfId="42" applyNumberFormat="1" applyFont="1" applyFill="1" applyBorder="1" applyAlignment="1"/>
    <xf numFmtId="2" fontId="46" fillId="0" borderId="1" xfId="97" applyNumberFormat="1" applyFont="1" applyFill="1" applyBorder="1" applyAlignment="1"/>
    <xf numFmtId="2" fontId="23" fillId="0" borderId="2" xfId="42" applyNumberFormat="1" applyFont="1" applyFill="1" applyBorder="1" applyAlignment="1">
      <alignment horizontal="right"/>
    </xf>
    <xf numFmtId="2" fontId="46" fillId="0" borderId="2" xfId="97" applyNumberFormat="1" applyFont="1" applyFill="1" applyBorder="1" applyAlignment="1"/>
    <xf numFmtId="2" fontId="46" fillId="35" borderId="1" xfId="97" quotePrefix="1" applyNumberFormat="1" applyFont="1" applyFill="1" applyBorder="1" applyAlignment="1">
      <alignment horizontal="right"/>
    </xf>
    <xf numFmtId="0" fontId="46" fillId="35" borderId="1" xfId="97" quotePrefix="1" applyFont="1" applyFill="1" applyBorder="1" applyAlignment="1">
      <alignment horizontal="center" vertical="center"/>
    </xf>
    <xf numFmtId="4" fontId="23" fillId="35" borderId="1" xfId="42" applyNumberFormat="1" applyFont="1" applyFill="1" applyBorder="1" applyAlignment="1">
      <alignment horizontal="right" vertical="center"/>
    </xf>
    <xf numFmtId="0" fontId="46" fillId="35" borderId="12" xfId="0" applyFont="1" applyFill="1" applyBorder="1" applyAlignment="1">
      <alignment horizontal="center" vertical="center" wrapText="1"/>
    </xf>
    <xf numFmtId="0" fontId="46" fillId="35" borderId="1" xfId="97" applyFont="1" applyFill="1" applyBorder="1" applyAlignment="1">
      <alignment horizontal="right" vertical="center"/>
    </xf>
    <xf numFmtId="0" fontId="46" fillId="35" borderId="1" xfId="97" quotePrefix="1" applyFont="1" applyFill="1" applyBorder="1" applyAlignment="1">
      <alignment horizontal="right" vertical="center"/>
    </xf>
    <xf numFmtId="2" fontId="46" fillId="35" borderId="1" xfId="0" quotePrefix="1" applyNumberFormat="1" applyFont="1" applyFill="1" applyBorder="1" applyAlignment="1">
      <alignment horizontal="right" vertical="center" wrapText="1"/>
    </xf>
    <xf numFmtId="0" fontId="46" fillId="35" borderId="2" xfId="0" applyFont="1" applyFill="1" applyBorder="1" applyAlignment="1">
      <alignment vertical="center"/>
    </xf>
    <xf numFmtId="4" fontId="46" fillId="35" borderId="2" xfId="42" applyNumberFormat="1" applyFont="1" applyFill="1" applyBorder="1" applyAlignment="1">
      <alignment horizontal="right" vertical="center"/>
    </xf>
    <xf numFmtId="2" fontId="46" fillId="35" borderId="2" xfId="97" quotePrefix="1" applyNumberFormat="1" applyFont="1" applyFill="1" applyBorder="1" applyAlignment="1">
      <alignment horizontal="right" vertical="center"/>
    </xf>
    <xf numFmtId="4" fontId="23" fillId="35" borderId="2" xfId="42" applyNumberFormat="1" applyFont="1" applyFill="1" applyBorder="1" applyAlignment="1">
      <alignment horizontal="right" vertical="center"/>
    </xf>
    <xf numFmtId="165" fontId="46" fillId="35" borderId="2" xfId="42" applyNumberFormat="1" applyFont="1" applyFill="1" applyBorder="1" applyAlignment="1">
      <alignment horizontal="right" vertical="center"/>
    </xf>
    <xf numFmtId="0" fontId="46" fillId="35" borderId="2" xfId="97" applyFont="1" applyFill="1" applyBorder="1" applyAlignment="1">
      <alignment horizontal="right" vertical="center"/>
    </xf>
    <xf numFmtId="2" fontId="46" fillId="35" borderId="2" xfId="0" quotePrefix="1" applyNumberFormat="1" applyFont="1" applyFill="1" applyBorder="1" applyAlignment="1">
      <alignment horizontal="right" vertical="center" wrapText="1"/>
    </xf>
    <xf numFmtId="2" fontId="46" fillId="0" borderId="1" xfId="97" applyNumberFormat="1" applyFont="1" applyFill="1" applyBorder="1" applyAlignment="1">
      <alignment horizontal="right" vertical="center"/>
    </xf>
    <xf numFmtId="2" fontId="23" fillId="0" borderId="1" xfId="97" quotePrefix="1" applyNumberFormat="1" applyFont="1" applyFill="1" applyBorder="1" applyAlignment="1">
      <alignment horizontal="right" vertical="center"/>
    </xf>
    <xf numFmtId="43" fontId="46" fillId="0" borderId="1" xfId="42" applyFont="1" applyFill="1" applyBorder="1" applyAlignment="1">
      <alignment horizontal="right" vertical="center"/>
    </xf>
    <xf numFmtId="0" fontId="46" fillId="0" borderId="12" xfId="0" quotePrefix="1" applyFont="1" applyFill="1" applyBorder="1" applyAlignment="1">
      <alignment horizontal="center" vertical="center" wrapText="1"/>
    </xf>
    <xf numFmtId="0" fontId="46" fillId="0" borderId="12" xfId="0" applyFont="1" applyFill="1" applyBorder="1" applyAlignment="1">
      <alignment horizontal="center" vertical="center" wrapText="1"/>
    </xf>
    <xf numFmtId="0" fontId="46" fillId="0" borderId="1" xfId="0" applyFont="1" applyFill="1" applyBorder="1" applyAlignment="1"/>
    <xf numFmtId="0" fontId="46" fillId="0" borderId="12" xfId="0" quotePrefix="1" applyFont="1" applyFill="1" applyBorder="1" applyAlignment="1">
      <alignment horizontal="center" wrapText="1"/>
    </xf>
    <xf numFmtId="0" fontId="46" fillId="0" borderId="1" xfId="0" quotePrefix="1" applyFont="1" applyFill="1" applyBorder="1" applyAlignment="1">
      <alignment horizontal="center" wrapText="1"/>
    </xf>
    <xf numFmtId="0" fontId="46" fillId="0" borderId="12" xfId="0" applyFont="1" applyFill="1" applyBorder="1" applyAlignment="1">
      <alignment horizontal="center"/>
    </xf>
    <xf numFmtId="0" fontId="46" fillId="0" borderId="2" xfId="0" applyFont="1" applyFill="1" applyBorder="1" applyAlignment="1"/>
    <xf numFmtId="0" fontId="46" fillId="0" borderId="2" xfId="0" applyFont="1" applyFill="1" applyBorder="1" applyAlignment="1">
      <alignment horizontal="center"/>
    </xf>
    <xf numFmtId="165" fontId="46" fillId="35" borderId="2" xfId="42" applyNumberFormat="1" applyFont="1" applyFill="1" applyBorder="1" applyAlignment="1"/>
    <xf numFmtId="0" fontId="46" fillId="35" borderId="2" xfId="97" applyFont="1" applyFill="1" applyBorder="1" applyAlignment="1"/>
    <xf numFmtId="2" fontId="46" fillId="35" borderId="1" xfId="97" quotePrefix="1" applyNumberFormat="1" applyFont="1" applyFill="1" applyBorder="1" applyAlignment="1">
      <alignment horizontal="right" vertical="top"/>
    </xf>
    <xf numFmtId="0" fontId="23" fillId="35" borderId="1" xfId="97" quotePrefix="1" applyFont="1" applyFill="1" applyBorder="1" applyAlignment="1">
      <alignment horizontal="center" vertical="center"/>
    </xf>
    <xf numFmtId="43" fontId="46" fillId="0" borderId="1" xfId="42" applyFont="1" applyFill="1" applyBorder="1" applyAlignment="1">
      <alignment vertical="center"/>
    </xf>
    <xf numFmtId="0" fontId="46" fillId="0" borderId="1" xfId="97" applyFont="1" applyFill="1" applyBorder="1" applyAlignment="1">
      <alignment horizontal="right" vertical="center"/>
    </xf>
    <xf numFmtId="165" fontId="46" fillId="0" borderId="1" xfId="47" applyNumberFormat="1" applyFont="1" applyFill="1" applyBorder="1" applyAlignment="1"/>
    <xf numFmtId="0" fontId="46" fillId="0" borderId="1" xfId="97" quotePrefix="1" applyFont="1" applyFill="1" applyBorder="1" applyAlignment="1">
      <alignment horizontal="center"/>
    </xf>
    <xf numFmtId="165" fontId="46" fillId="35" borderId="1" xfId="47" applyNumberFormat="1" applyFont="1" applyFill="1" applyBorder="1" applyAlignment="1"/>
    <xf numFmtId="0" fontId="46" fillId="35" borderId="1" xfId="97" quotePrefix="1" applyFont="1" applyFill="1" applyBorder="1" applyAlignment="1">
      <alignment horizontal="center"/>
    </xf>
    <xf numFmtId="0" fontId="46" fillId="0" borderId="2" xfId="97" applyFont="1" applyFill="1" applyBorder="1" applyAlignment="1"/>
    <xf numFmtId="2" fontId="46" fillId="35" borderId="1" xfId="0" quotePrefix="1" applyNumberFormat="1" applyFont="1" applyFill="1" applyBorder="1" applyAlignment="1">
      <alignment horizontal="center" wrapText="1"/>
    </xf>
    <xf numFmtId="2" fontId="46" fillId="35" borderId="1" xfId="97" quotePrefix="1" applyNumberFormat="1" applyFont="1" applyFill="1" applyBorder="1" applyAlignment="1">
      <alignment horizontal="center"/>
    </xf>
    <xf numFmtId="2" fontId="46" fillId="35" borderId="1" xfId="97" applyNumberFormat="1" applyFont="1" applyFill="1" applyBorder="1" applyAlignment="1"/>
    <xf numFmtId="2" fontId="46" fillId="35" borderId="1" xfId="42" applyNumberFormat="1" applyFont="1" applyFill="1" applyBorder="1" applyAlignment="1"/>
    <xf numFmtId="4" fontId="23" fillId="35" borderId="1" xfId="97" quotePrefix="1" applyNumberFormat="1" applyFont="1" applyFill="1" applyBorder="1" applyAlignment="1">
      <alignment horizontal="right" vertical="center"/>
    </xf>
    <xf numFmtId="4" fontId="23" fillId="35" borderId="1" xfId="47" applyNumberFormat="1" applyFont="1" applyFill="1" applyBorder="1" applyAlignment="1">
      <alignment horizontal="right" vertical="center"/>
    </xf>
    <xf numFmtId="43" fontId="46" fillId="35" borderId="1" xfId="47" applyFont="1" applyFill="1" applyBorder="1" applyAlignment="1">
      <alignment vertical="center"/>
    </xf>
    <xf numFmtId="164" fontId="46" fillId="35" borderId="1" xfId="47" applyNumberFormat="1" applyFont="1" applyFill="1" applyBorder="1" applyAlignment="1">
      <alignment vertical="center"/>
    </xf>
    <xf numFmtId="43" fontId="46" fillId="35" borderId="0" xfId="97" applyNumberFormat="1" applyFont="1" applyFill="1" applyAlignment="1">
      <alignment horizontal="right" vertical="center"/>
    </xf>
    <xf numFmtId="2" fontId="23" fillId="35" borderId="2" xfId="97" quotePrefix="1" applyNumberFormat="1" applyFont="1" applyFill="1" applyBorder="1" applyAlignment="1">
      <alignment horizontal="right" vertical="center"/>
    </xf>
    <xf numFmtId="0" fontId="46" fillId="35" borderId="2" xfId="0" applyFont="1" applyFill="1" applyBorder="1" applyAlignment="1">
      <alignment horizontal="center" vertical="center" wrapText="1"/>
    </xf>
    <xf numFmtId="0" fontId="46" fillId="35" borderId="1" xfId="0" quotePrefix="1" applyFont="1" applyFill="1" applyBorder="1" applyAlignment="1">
      <alignment vertical="center" wrapText="1"/>
    </xf>
    <xf numFmtId="0" fontId="45" fillId="0" borderId="0" xfId="97" applyFont="1" applyAlignment="1">
      <alignment horizontal="center" vertical="center"/>
    </xf>
    <xf numFmtId="2" fontId="23" fillId="35" borderId="1" xfId="97" quotePrefix="1" applyNumberFormat="1" applyFont="1" applyFill="1" applyBorder="1" applyAlignment="1">
      <alignment horizontal="center" vertical="center"/>
    </xf>
    <xf numFmtId="2" fontId="46" fillId="35" borderId="1" xfId="47" applyNumberFormat="1" applyFont="1" applyFill="1" applyBorder="1" applyAlignment="1">
      <alignment vertical="center"/>
    </xf>
    <xf numFmtId="2" fontId="46" fillId="35" borderId="1" xfId="47" applyNumberFormat="1" applyFont="1" applyFill="1" applyBorder="1" applyAlignment="1">
      <alignment horizontal="right" vertical="center"/>
    </xf>
    <xf numFmtId="2" fontId="23" fillId="35" borderId="1" xfId="47" applyNumberFormat="1" applyFont="1" applyFill="1" applyBorder="1" applyAlignment="1">
      <alignment horizontal="right" vertical="center"/>
    </xf>
    <xf numFmtId="0" fontId="45" fillId="0" borderId="0" xfId="97" applyFont="1" applyAlignment="1">
      <alignment horizontal="right" vertical="center"/>
    </xf>
    <xf numFmtId="0" fontId="9" fillId="0" borderId="0" xfId="97" applyFont="1" applyAlignment="1">
      <alignment horizontal="right"/>
    </xf>
    <xf numFmtId="4" fontId="46" fillId="35" borderId="1" xfId="97" applyNumberFormat="1" applyFont="1" applyFill="1" applyBorder="1" applyAlignment="1">
      <alignment horizontal="right" vertical="center"/>
    </xf>
    <xf numFmtId="0" fontId="46" fillId="35" borderId="13" xfId="0" applyFont="1" applyFill="1" applyBorder="1" applyAlignment="1">
      <alignment horizontal="center" vertical="center"/>
    </xf>
    <xf numFmtId="2" fontId="46" fillId="0" borderId="1" xfId="97" quotePrefix="1" applyNumberFormat="1" applyFont="1" applyFill="1" applyBorder="1" applyAlignment="1">
      <alignment horizontal="right" vertical="center"/>
    </xf>
    <xf numFmtId="0" fontId="46" fillId="0" borderId="1" xfId="97" quotePrefix="1" applyNumberFormat="1" applyFont="1" applyFill="1" applyBorder="1" applyAlignment="1">
      <alignment horizontal="right" vertical="center"/>
    </xf>
    <xf numFmtId="0" fontId="46" fillId="0" borderId="1" xfId="0" quotePrefix="1" applyNumberFormat="1" applyFont="1" applyFill="1" applyBorder="1" applyAlignment="1">
      <alignment horizontal="right" vertical="center" wrapText="1"/>
    </xf>
    <xf numFmtId="0" fontId="46" fillId="0" borderId="2" xfId="0" quotePrefix="1" applyFont="1" applyFill="1" applyBorder="1" applyAlignment="1">
      <alignment horizontal="center" vertical="center" wrapText="1"/>
    </xf>
    <xf numFmtId="0" fontId="46" fillId="0" borderId="6" xfId="0" applyFont="1" applyFill="1" applyBorder="1" applyAlignment="1">
      <alignment horizontal="center" vertical="center" wrapText="1"/>
    </xf>
    <xf numFmtId="0" fontId="46" fillId="0" borderId="1" xfId="0" applyFont="1" applyFill="1" applyBorder="1" applyAlignment="1">
      <alignment horizontal="center" vertical="center" wrapText="1"/>
    </xf>
    <xf numFmtId="0" fontId="46" fillId="35" borderId="1" xfId="97" quotePrefix="1" applyFont="1" applyFill="1" applyBorder="1" applyAlignment="1">
      <alignment horizontal="center" vertical="center" wrapText="1"/>
    </xf>
    <xf numFmtId="0" fontId="46" fillId="0" borderId="1" xfId="97" quotePrefix="1" applyFont="1" applyFill="1" applyBorder="1" applyAlignment="1">
      <alignment horizontal="center" vertical="center" wrapText="1"/>
    </xf>
    <xf numFmtId="0" fontId="46" fillId="0" borderId="1" xfId="0" applyFont="1" applyFill="1" applyBorder="1" applyAlignment="1">
      <alignment vertical="center" wrapText="1"/>
    </xf>
    <xf numFmtId="165" fontId="46" fillId="0" borderId="1" xfId="47" applyNumberFormat="1" applyFont="1" applyFill="1" applyBorder="1" applyAlignment="1">
      <alignment vertical="center" wrapText="1"/>
    </xf>
    <xf numFmtId="0" fontId="46" fillId="35" borderId="1" xfId="0" applyFont="1" applyFill="1" applyBorder="1" applyAlignment="1">
      <alignment vertical="center" wrapText="1"/>
    </xf>
    <xf numFmtId="1" fontId="46" fillId="35" borderId="1" xfId="97" quotePrefix="1" applyNumberFormat="1" applyFont="1" applyFill="1" applyBorder="1" applyAlignment="1">
      <alignment horizontal="center" vertical="center" wrapText="1"/>
    </xf>
    <xf numFmtId="0" fontId="46" fillId="35" borderId="1" xfId="97" applyFont="1" applyFill="1" applyBorder="1" applyAlignment="1">
      <alignment vertical="center" wrapText="1"/>
    </xf>
    <xf numFmtId="165" fontId="46" fillId="35" borderId="1" xfId="42" applyNumberFormat="1" applyFont="1" applyFill="1" applyBorder="1" applyAlignment="1">
      <alignment vertical="center" wrapText="1"/>
    </xf>
    <xf numFmtId="0" fontId="46" fillId="0" borderId="1" xfId="97" applyFont="1" applyFill="1" applyBorder="1" applyAlignment="1">
      <alignment vertical="center" wrapText="1"/>
    </xf>
    <xf numFmtId="0" fontId="46" fillId="0" borderId="2" xfId="0" applyFont="1" applyFill="1" applyBorder="1" applyAlignment="1">
      <alignment vertical="center" wrapText="1"/>
    </xf>
    <xf numFmtId="0" fontId="46" fillId="0" borderId="2" xfId="0" applyFont="1" applyFill="1" applyBorder="1" applyAlignment="1">
      <alignment horizontal="center" vertical="center" wrapText="1"/>
    </xf>
    <xf numFmtId="165" fontId="46" fillId="35" borderId="2" xfId="42" applyNumberFormat="1" applyFont="1" applyFill="1" applyBorder="1" applyAlignment="1">
      <alignment vertical="center" wrapText="1"/>
    </xf>
    <xf numFmtId="0" fontId="46" fillId="35" borderId="2" xfId="97" applyFont="1" applyFill="1" applyBorder="1" applyAlignment="1">
      <alignment vertical="center" wrapText="1"/>
    </xf>
    <xf numFmtId="0" fontId="46" fillId="0" borderId="2" xfId="97" applyFont="1" applyFill="1" applyBorder="1" applyAlignment="1">
      <alignment vertical="center" wrapText="1"/>
    </xf>
    <xf numFmtId="0" fontId="9" fillId="0" borderId="1" xfId="97" applyFont="1" applyFill="1" applyBorder="1" applyAlignment="1">
      <alignment horizontal="right" vertical="center"/>
    </xf>
    <xf numFmtId="43" fontId="46" fillId="0" borderId="1" xfId="42" applyFont="1" applyFill="1" applyBorder="1" applyAlignment="1">
      <alignment vertical="center" wrapText="1"/>
    </xf>
    <xf numFmtId="0" fontId="23" fillId="0" borderId="2" xfId="0" applyFont="1" applyFill="1" applyBorder="1" applyAlignment="1">
      <alignment horizontal="center" vertical="center" wrapText="1"/>
    </xf>
    <xf numFmtId="0" fontId="23" fillId="35" borderId="1" xfId="0" quotePrefix="1" applyFont="1" applyFill="1" applyBorder="1" applyAlignment="1">
      <alignment vertical="center" wrapText="1"/>
    </xf>
    <xf numFmtId="0" fontId="23" fillId="0" borderId="1" xfId="97" quotePrefix="1" applyFont="1" applyFill="1" applyBorder="1" applyAlignment="1">
      <alignment vertical="center" wrapText="1"/>
    </xf>
    <xf numFmtId="4" fontId="23" fillId="0" borderId="1" xfId="42" applyNumberFormat="1" applyFont="1" applyFill="1" applyBorder="1" applyAlignment="1">
      <alignment vertical="center" wrapText="1"/>
    </xf>
    <xf numFmtId="4" fontId="46" fillId="0" borderId="1" xfId="42" applyNumberFormat="1" applyFont="1" applyFill="1" applyBorder="1" applyAlignment="1">
      <alignment vertical="center" wrapText="1"/>
    </xf>
    <xf numFmtId="2" fontId="46" fillId="0" borderId="1" xfId="97" applyNumberFormat="1" applyFont="1" applyFill="1" applyBorder="1" applyAlignment="1">
      <alignment vertical="center" wrapText="1"/>
    </xf>
    <xf numFmtId="0" fontId="23" fillId="0" borderId="12" xfId="0" applyFont="1" applyFill="1" applyBorder="1" applyAlignment="1">
      <alignment vertical="center" wrapText="1"/>
    </xf>
    <xf numFmtId="0" fontId="23" fillId="35" borderId="2" xfId="0" quotePrefix="1" applyFont="1" applyFill="1" applyBorder="1" applyAlignment="1">
      <alignment vertical="center" wrapText="1"/>
    </xf>
    <xf numFmtId="4" fontId="23" fillId="0" borderId="2" xfId="42" applyNumberFormat="1" applyFont="1" applyFill="1" applyBorder="1" applyAlignment="1">
      <alignment vertical="center" wrapText="1"/>
    </xf>
    <xf numFmtId="0" fontId="46" fillId="0" borderId="1" xfId="97" quotePrefix="1" applyFont="1" applyFill="1" applyBorder="1" applyAlignment="1">
      <alignment vertical="center" wrapText="1"/>
    </xf>
    <xf numFmtId="0" fontId="46" fillId="0" borderId="1" xfId="0" quotePrefix="1" applyFont="1" applyFill="1" applyBorder="1" applyAlignment="1">
      <alignment vertical="center" wrapText="1"/>
    </xf>
    <xf numFmtId="2" fontId="46" fillId="0" borderId="1" xfId="97" quotePrefix="1" applyNumberFormat="1" applyFont="1" applyFill="1" applyBorder="1" applyAlignment="1">
      <alignment vertical="center" wrapText="1"/>
    </xf>
    <xf numFmtId="2" fontId="46" fillId="35" borderId="1" xfId="0" quotePrefix="1" applyNumberFormat="1" applyFont="1" applyFill="1" applyBorder="1" applyAlignment="1">
      <alignment vertical="center" wrapText="1"/>
    </xf>
    <xf numFmtId="0" fontId="13" fillId="0" borderId="0" xfId="0" applyFont="1"/>
    <xf numFmtId="2" fontId="12" fillId="36" borderId="3" xfId="42" applyNumberFormat="1" applyFont="1" applyFill="1" applyBorder="1" applyAlignment="1">
      <alignment horizontal="center" vertical="top" wrapText="1"/>
    </xf>
    <xf numFmtId="2" fontId="12" fillId="36" borderId="3" xfId="42" applyNumberFormat="1" applyFont="1" applyFill="1" applyBorder="1" applyAlignment="1">
      <alignment horizontal="center" vertical="center" wrapText="1"/>
    </xf>
    <xf numFmtId="49" fontId="12" fillId="36" borderId="4" xfId="0" quotePrefix="1" applyNumberFormat="1" applyFont="1" applyFill="1" applyBorder="1" applyAlignment="1">
      <alignment horizontal="left" vertical="center" wrapText="1"/>
    </xf>
    <xf numFmtId="0" fontId="9" fillId="0" borderId="0" xfId="66" applyFont="1"/>
    <xf numFmtId="0" fontId="9" fillId="0" borderId="0" xfId="66" applyFont="1" applyFill="1"/>
    <xf numFmtId="0" fontId="10" fillId="0" borderId="7" xfId="66" applyFont="1" applyFill="1" applyBorder="1" applyAlignment="1">
      <alignment horizontal="center" vertical="center" wrapText="1"/>
    </xf>
    <xf numFmtId="0" fontId="12" fillId="0" borderId="4" xfId="66" applyFont="1" applyBorder="1" applyAlignment="1">
      <alignment vertical="center"/>
    </xf>
    <xf numFmtId="0" fontId="12" fillId="0" borderId="7" xfId="66" applyFont="1" applyFill="1" applyBorder="1" applyAlignment="1">
      <alignment vertical="center" wrapText="1"/>
    </xf>
    <xf numFmtId="0" fontId="12" fillId="0" borderId="10" xfId="66" applyFont="1" applyFill="1" applyBorder="1" applyAlignment="1">
      <alignment vertical="center" wrapText="1"/>
    </xf>
    <xf numFmtId="0" fontId="14" fillId="36" borderId="10" xfId="66" applyFont="1" applyFill="1" applyBorder="1" applyAlignment="1">
      <alignment horizontal="center" vertical="center" wrapText="1"/>
    </xf>
    <xf numFmtId="0" fontId="14" fillId="34" borderId="10" xfId="66" applyFont="1" applyFill="1" applyBorder="1" applyAlignment="1">
      <alignment horizontal="center" vertical="center" wrapText="1"/>
    </xf>
    <xf numFmtId="49" fontId="12" fillId="36" borderId="2" xfId="66" applyNumberFormat="1" applyFont="1" applyFill="1" applyBorder="1" applyAlignment="1">
      <alignment horizontal="center" vertical="center" wrapText="1"/>
    </xf>
    <xf numFmtId="49" fontId="12" fillId="36" borderId="4" xfId="66" applyNumberFormat="1" applyFont="1" applyFill="1" applyBorder="1" applyAlignment="1">
      <alignment horizontal="left" vertical="center" wrapText="1"/>
    </xf>
    <xf numFmtId="0" fontId="9" fillId="36" borderId="0" xfId="66" applyFont="1" applyFill="1" applyAlignment="1">
      <alignment horizontal="center"/>
    </xf>
    <xf numFmtId="49" fontId="12" fillId="36" borderId="3" xfId="66" applyNumberFormat="1" applyFont="1" applyFill="1" applyBorder="1" applyAlignment="1">
      <alignment horizontal="center" vertical="center" wrapText="1"/>
    </xf>
    <xf numFmtId="49" fontId="12" fillId="36" borderId="3" xfId="66" applyNumberFormat="1" applyFont="1" applyFill="1" applyBorder="1" applyAlignment="1">
      <alignment horizontal="center" vertical="top" wrapText="1"/>
    </xf>
    <xf numFmtId="49" fontId="12" fillId="36" borderId="4" xfId="66" applyNumberFormat="1" applyFont="1" applyFill="1" applyBorder="1" applyAlignment="1">
      <alignment horizontal="left" vertical="top" wrapText="1"/>
    </xf>
    <xf numFmtId="0" fontId="9" fillId="0" borderId="0" xfId="66" applyFont="1" applyFill="1" applyAlignment="1">
      <alignment horizontal="center"/>
    </xf>
    <xf numFmtId="0" fontId="12" fillId="0" borderId="12" xfId="66" applyFont="1" applyFill="1" applyBorder="1" applyAlignment="1">
      <alignment vertical="top"/>
    </xf>
    <xf numFmtId="0" fontId="12" fillId="0" borderId="0" xfId="66" applyFont="1" applyFill="1" applyBorder="1" applyAlignment="1">
      <alignment vertical="top"/>
    </xf>
    <xf numFmtId="0" fontId="12" fillId="0" borderId="13" xfId="66" applyFont="1" applyFill="1" applyBorder="1" applyAlignment="1">
      <alignment vertical="top"/>
    </xf>
    <xf numFmtId="49" fontId="12" fillId="36" borderId="2" xfId="66" applyNumberFormat="1" applyFont="1" applyFill="1" applyBorder="1" applyAlignment="1">
      <alignment horizontal="center" vertical="top" wrapText="1"/>
    </xf>
    <xf numFmtId="0" fontId="12" fillId="0" borderId="0" xfId="66" applyFont="1" applyFill="1" applyAlignment="1">
      <alignment vertical="center" wrapText="1"/>
    </xf>
    <xf numFmtId="0" fontId="11" fillId="0" borderId="0" xfId="66" applyFont="1" applyFill="1"/>
    <xf numFmtId="0" fontId="9" fillId="35" borderId="0" xfId="66" applyFont="1" applyFill="1"/>
    <xf numFmtId="0" fontId="9" fillId="38" borderId="0" xfId="66" applyFont="1" applyFill="1"/>
    <xf numFmtId="49" fontId="12" fillId="36" borderId="3" xfId="66" applyNumberFormat="1" applyFont="1" applyFill="1" applyBorder="1" applyAlignment="1">
      <alignment horizontal="left" vertical="center" wrapText="1"/>
    </xf>
    <xf numFmtId="43" fontId="9" fillId="0" borderId="0" xfId="66" applyNumberFormat="1" applyFont="1" applyFill="1"/>
    <xf numFmtId="0" fontId="9" fillId="35" borderId="0" xfId="66" applyFont="1" applyFill="1" applyAlignment="1">
      <alignment horizontal="center"/>
    </xf>
    <xf numFmtId="0" fontId="14" fillId="34" borderId="6" xfId="66" applyFont="1" applyFill="1" applyBorder="1" applyAlignment="1">
      <alignment horizontal="center" vertical="center" wrapText="1"/>
    </xf>
    <xf numFmtId="43" fontId="14" fillId="34" borderId="6" xfId="42" applyFont="1" applyFill="1" applyBorder="1" applyAlignment="1">
      <alignment horizontal="center" vertical="center" wrapText="1"/>
    </xf>
    <xf numFmtId="0" fontId="9" fillId="0" borderId="9" xfId="0" applyFont="1" applyBorder="1"/>
    <xf numFmtId="0" fontId="14" fillId="0" borderId="0" xfId="66" applyFont="1"/>
    <xf numFmtId="0" fontId="12" fillId="0" borderId="0" xfId="66" applyFont="1" applyAlignment="1">
      <alignment horizontal="left" vertical="top"/>
    </xf>
    <xf numFmtId="0" fontId="13" fillId="0" borderId="0" xfId="66" applyFont="1" applyAlignment="1">
      <alignment horizontal="left" vertical="top" indent="9"/>
    </xf>
    <xf numFmtId="0" fontId="12" fillId="0" borderId="7" xfId="66" applyFont="1" applyBorder="1" applyAlignment="1">
      <alignment vertical="center"/>
    </xf>
    <xf numFmtId="0" fontId="12" fillId="0" borderId="10" xfId="66" applyFont="1" applyBorder="1" applyAlignment="1">
      <alignment vertical="center"/>
    </xf>
    <xf numFmtId="10" fontId="48" fillId="0" borderId="11" xfId="84" quotePrefix="1" applyNumberFormat="1" applyFont="1" applyFill="1" applyBorder="1" applyAlignment="1">
      <alignment horizontal="center" vertical="center" wrapText="1"/>
    </xf>
    <xf numFmtId="173" fontId="9" fillId="0" borderId="0" xfId="84" applyNumberFormat="1" applyFont="1"/>
    <xf numFmtId="0" fontId="48" fillId="0" borderId="11" xfId="84" quotePrefix="1" applyNumberFormat="1" applyFont="1" applyFill="1" applyBorder="1" applyAlignment="1">
      <alignment horizontal="center" vertical="center" wrapText="1"/>
    </xf>
    <xf numFmtId="0" fontId="15" fillId="0" borderId="0" xfId="66" applyFont="1"/>
    <xf numFmtId="0" fontId="14" fillId="0" borderId="3" xfId="66" applyFont="1" applyBorder="1" applyAlignment="1">
      <alignment horizontal="center" vertical="center"/>
    </xf>
    <xf numFmtId="0" fontId="14" fillId="0" borderId="3" xfId="66" applyFont="1" applyBorder="1" applyAlignment="1">
      <alignment horizontal="center" vertical="center" wrapText="1"/>
    </xf>
    <xf numFmtId="0" fontId="14" fillId="0" borderId="1" xfId="66" quotePrefix="1" applyFont="1" applyBorder="1" applyAlignment="1">
      <alignment horizontal="center" vertical="center"/>
    </xf>
    <xf numFmtId="2" fontId="14" fillId="0" borderId="9" xfId="66" quotePrefix="1" applyNumberFormat="1" applyFont="1" applyBorder="1" applyAlignment="1">
      <alignment horizontal="center" vertical="center"/>
    </xf>
    <xf numFmtId="0" fontId="14" fillId="34" borderId="6" xfId="66" applyFont="1" applyFill="1" applyBorder="1" applyAlignment="1">
      <alignment horizontal="justify" vertical="center" wrapText="1"/>
    </xf>
    <xf numFmtId="0" fontId="14" fillId="34" borderId="1" xfId="66" applyFont="1" applyFill="1" applyBorder="1" applyAlignment="1">
      <alignment horizontal="center" vertical="center" wrapText="1"/>
    </xf>
    <xf numFmtId="0" fontId="14" fillId="34" borderId="2" xfId="66" applyFont="1" applyFill="1" applyBorder="1" applyAlignment="1">
      <alignment horizontal="justify" vertical="center" wrapText="1"/>
    </xf>
    <xf numFmtId="0" fontId="14" fillId="0" borderId="3" xfId="66" applyFont="1" applyBorder="1" applyAlignment="1">
      <alignment vertical="center" wrapText="1"/>
    </xf>
    <xf numFmtId="0" fontId="16" fillId="0" borderId="3" xfId="66" applyFont="1" applyBorder="1" applyAlignment="1">
      <alignment vertical="center"/>
    </xf>
    <xf numFmtId="0" fontId="16" fillId="0" borderId="3" xfId="66" applyFont="1" applyBorder="1" applyAlignment="1">
      <alignment vertical="center" wrapText="1"/>
    </xf>
    <xf numFmtId="0" fontId="12" fillId="0" borderId="0" xfId="66" applyFont="1" applyAlignment="1">
      <alignment horizontal="center" vertical="top"/>
    </xf>
    <xf numFmtId="0" fontId="13" fillId="0" borderId="0" xfId="66" applyFont="1" applyAlignment="1">
      <alignment horizontal="center" vertical="top"/>
    </xf>
    <xf numFmtId="43" fontId="52" fillId="0" borderId="0" xfId="136" applyFont="1" applyBorder="1" applyAlignment="1">
      <alignment horizontal="center" vertical="center"/>
    </xf>
    <xf numFmtId="172" fontId="52" fillId="0" borderId="0" xfId="136" applyNumberFormat="1" applyFont="1" applyBorder="1" applyAlignment="1">
      <alignment horizontal="center" vertical="center"/>
    </xf>
    <xf numFmtId="172" fontId="52" fillId="0" borderId="28" xfId="136" applyNumberFormat="1" applyFont="1" applyBorder="1" applyAlignment="1">
      <alignment horizontal="center" vertical="center"/>
    </xf>
    <xf numFmtId="0" fontId="54" fillId="0" borderId="29" xfId="137" applyFont="1" applyFill="1" applyBorder="1" applyAlignment="1" applyProtection="1">
      <alignment horizontal="left" vertical="center" indent="1"/>
      <protection locked="0"/>
    </xf>
    <xf numFmtId="43" fontId="55" fillId="0" borderId="0" xfId="136" applyFont="1" applyBorder="1" applyAlignment="1">
      <alignment horizontal="center" vertical="center"/>
    </xf>
    <xf numFmtId="172" fontId="55" fillId="0" borderId="0" xfId="136" applyNumberFormat="1" applyFont="1" applyBorder="1" applyAlignment="1">
      <alignment horizontal="center" vertical="center"/>
    </xf>
    <xf numFmtId="172" fontId="55" fillId="0" borderId="28" xfId="136" applyNumberFormat="1" applyFont="1" applyBorder="1" applyAlignment="1">
      <alignment horizontal="center" vertical="center"/>
    </xf>
    <xf numFmtId="43" fontId="16" fillId="0" borderId="0" xfId="136" applyFont="1" applyBorder="1" applyAlignment="1">
      <alignment horizontal="center" vertical="center"/>
    </xf>
    <xf numFmtId="0" fontId="54" fillId="0" borderId="29" xfId="137" applyFont="1" applyFill="1" applyBorder="1" applyAlignment="1" applyProtection="1">
      <alignment horizontal="left" vertical="center" wrapText="1" indent="1"/>
      <protection locked="0"/>
    </xf>
    <xf numFmtId="43" fontId="14" fillId="0" borderId="0" xfId="136" applyFont="1" applyBorder="1" applyAlignment="1">
      <alignment horizontal="center" vertical="center"/>
    </xf>
    <xf numFmtId="0" fontId="53" fillId="0" borderId="0" xfId="137" applyFont="1" applyFill="1" applyBorder="1" applyAlignment="1" applyProtection="1">
      <alignment horizontal="left" vertical="center"/>
      <protection locked="0"/>
    </xf>
    <xf numFmtId="43" fontId="16" fillId="0" borderId="26" xfId="136" applyFont="1" applyBorder="1" applyAlignment="1">
      <alignment horizontal="center" vertical="center"/>
    </xf>
    <xf numFmtId="43" fontId="16" fillId="0" borderId="25" xfId="136" applyFont="1" applyBorder="1" applyAlignment="1">
      <alignment horizontal="center" vertical="center"/>
    </xf>
    <xf numFmtId="0" fontId="48" fillId="0" borderId="4" xfId="84" applyFont="1" applyFill="1" applyBorder="1" applyAlignment="1">
      <alignment horizontal="center" vertical="center" wrapText="1"/>
    </xf>
    <xf numFmtId="10" fontId="48" fillId="0" borderId="4" xfId="84" quotePrefix="1" applyNumberFormat="1" applyFont="1" applyFill="1" applyBorder="1" applyAlignment="1">
      <alignment horizontal="center" vertical="center" wrapText="1"/>
    </xf>
    <xf numFmtId="0" fontId="46" fillId="35" borderId="3" xfId="0" applyFont="1" applyFill="1" applyBorder="1" applyAlignment="1">
      <alignment horizontal="center" vertical="center"/>
    </xf>
    <xf numFmtId="0" fontId="46" fillId="35" borderId="3" xfId="0" quotePrefix="1" applyFont="1" applyFill="1" applyBorder="1" applyAlignment="1">
      <alignment horizontal="right" vertical="center" wrapText="1"/>
    </xf>
    <xf numFmtId="43" fontId="46" fillId="35" borderId="3" xfId="42" quotePrefix="1" applyFont="1" applyFill="1" applyBorder="1" applyAlignment="1">
      <alignment horizontal="center" vertical="center"/>
    </xf>
    <xf numFmtId="43" fontId="46" fillId="35" borderId="3" xfId="42" quotePrefix="1" applyFont="1" applyFill="1" applyBorder="1" applyAlignment="1">
      <alignment horizontal="center" vertical="center" wrapText="1"/>
    </xf>
    <xf numFmtId="43" fontId="46" fillId="35" borderId="3" xfId="42" applyFont="1" applyFill="1" applyBorder="1" applyAlignment="1">
      <alignment horizontal="right" vertical="center"/>
    </xf>
    <xf numFmtId="2" fontId="46" fillId="35" borderId="3" xfId="42" applyNumberFormat="1" applyFont="1" applyFill="1" applyBorder="1" applyAlignment="1">
      <alignment horizontal="right" vertical="center"/>
    </xf>
    <xf numFmtId="0" fontId="9" fillId="35" borderId="0" xfId="0" applyFont="1" applyFill="1" applyBorder="1"/>
    <xf numFmtId="0" fontId="13" fillId="35" borderId="0" xfId="0" applyFont="1" applyFill="1" applyBorder="1" applyAlignment="1">
      <alignment vertical="top"/>
    </xf>
    <xf numFmtId="0" fontId="13" fillId="35" borderId="0" xfId="0" applyFont="1" applyFill="1" applyBorder="1" applyAlignment="1">
      <alignment horizontal="center" vertical="center"/>
    </xf>
    <xf numFmtId="0" fontId="16" fillId="35" borderId="0" xfId="0" applyFont="1" applyFill="1" applyBorder="1" applyAlignment="1">
      <alignment vertical="top"/>
    </xf>
    <xf numFmtId="0" fontId="14" fillId="35" borderId="0" xfId="0" applyFont="1" applyFill="1" applyBorder="1" applyAlignment="1">
      <alignment horizontal="left" vertical="top" wrapText="1"/>
    </xf>
    <xf numFmtId="0" fontId="9" fillId="0" borderId="5" xfId="66" applyFont="1" applyFill="1" applyBorder="1"/>
    <xf numFmtId="0" fontId="12" fillId="0" borderId="5" xfId="66" applyFont="1" applyFill="1" applyBorder="1" applyAlignment="1">
      <alignment vertical="top"/>
    </xf>
    <xf numFmtId="0" fontId="12" fillId="0" borderId="9" xfId="66" applyFont="1" applyFill="1" applyBorder="1" applyAlignment="1">
      <alignment vertical="top"/>
    </xf>
    <xf numFmtId="0" fontId="12" fillId="0" borderId="14" xfId="66" applyFont="1" applyFill="1" applyBorder="1" applyAlignment="1">
      <alignment vertical="top"/>
    </xf>
    <xf numFmtId="0" fontId="14" fillId="0" borderId="3" xfId="84" applyFont="1" applyBorder="1" applyAlignment="1">
      <alignment horizontal="justify" vertical="center" wrapText="1"/>
    </xf>
    <xf numFmtId="0" fontId="16" fillId="0" borderId="3" xfId="84" applyFont="1" applyBorder="1" applyAlignment="1">
      <alignment horizontal="center" vertical="center" wrapText="1"/>
    </xf>
    <xf numFmtId="0" fontId="16" fillId="0" borderId="3" xfId="84" applyFont="1" applyBorder="1" applyAlignment="1">
      <alignment horizontal="justify" vertical="center" wrapText="1"/>
    </xf>
    <xf numFmtId="0" fontId="16" fillId="0" borderId="3" xfId="84" applyFont="1" applyFill="1" applyBorder="1" applyAlignment="1">
      <alignment horizontal="center" vertical="center" wrapText="1"/>
    </xf>
    <xf numFmtId="0" fontId="16" fillId="0" borderId="3" xfId="84" quotePrefix="1" applyNumberFormat="1" applyFont="1" applyFill="1" applyBorder="1" applyAlignment="1">
      <alignment horizontal="center" vertical="center" wrapText="1"/>
    </xf>
    <xf numFmtId="0" fontId="17" fillId="0" borderId="0" xfId="0" applyFont="1" applyAlignment="1">
      <alignment horizontal="center" vertical="center"/>
    </xf>
    <xf numFmtId="0" fontId="17" fillId="0" borderId="0" xfId="0" applyFont="1" applyAlignment="1">
      <alignment horizontal="center" vertical="center" wrapText="1"/>
    </xf>
    <xf numFmtId="0" fontId="10" fillId="0" borderId="15" xfId="0" applyFont="1" applyBorder="1" applyAlignment="1">
      <alignment horizontal="center" vertical="center"/>
    </xf>
    <xf numFmtId="0" fontId="10" fillId="0" borderId="0" xfId="0" applyFont="1" applyBorder="1" applyAlignment="1">
      <alignment horizontal="center" vertical="center"/>
    </xf>
    <xf numFmtId="4" fontId="23" fillId="39" borderId="6" xfId="0" quotePrefix="1" applyNumberFormat="1" applyFont="1" applyFill="1" applyBorder="1" applyAlignment="1">
      <alignment horizontal="center" vertical="center"/>
    </xf>
    <xf numFmtId="4" fontId="23" fillId="39" borderId="2" xfId="0" quotePrefix="1" applyNumberFormat="1" applyFont="1" applyFill="1" applyBorder="1" applyAlignment="1">
      <alignment horizontal="center" vertical="center"/>
    </xf>
    <xf numFmtId="2" fontId="23" fillId="0" borderId="6" xfId="42" quotePrefix="1" applyNumberFormat="1" applyFont="1" applyBorder="1" applyAlignment="1">
      <alignment horizontal="center" vertical="center"/>
    </xf>
    <xf numFmtId="2" fontId="23" fillId="0" borderId="2" xfId="42" quotePrefix="1" applyNumberFormat="1" applyFont="1" applyBorder="1" applyAlignment="1">
      <alignment horizontal="center" vertical="center"/>
    </xf>
    <xf numFmtId="0" fontId="12" fillId="0" borderId="6" xfId="0" applyFont="1" applyBorder="1" applyAlignment="1">
      <alignment horizontal="center" vertical="center"/>
    </xf>
    <xf numFmtId="0" fontId="12" fillId="0" borderId="2" xfId="0" applyFont="1" applyBorder="1" applyAlignment="1">
      <alignment horizontal="center" vertical="center"/>
    </xf>
    <xf numFmtId="2" fontId="12" fillId="35" borderId="6" xfId="42" quotePrefix="1" applyNumberFormat="1" applyFont="1" applyFill="1" applyBorder="1" applyAlignment="1">
      <alignment horizontal="center" vertical="center"/>
    </xf>
    <xf numFmtId="2" fontId="12" fillId="35" borderId="2" xfId="42" quotePrefix="1" applyNumberFormat="1" applyFont="1" applyFill="1" applyBorder="1" applyAlignment="1">
      <alignment horizontal="center" vertical="center"/>
    </xf>
    <xf numFmtId="43" fontId="13" fillId="35" borderId="6" xfId="42" applyFont="1" applyFill="1" applyBorder="1" applyAlignment="1">
      <alignment horizontal="center" vertical="center"/>
    </xf>
    <xf numFmtId="43" fontId="13" fillId="35" borderId="2" xfId="42" applyFont="1" applyFill="1" applyBorder="1" applyAlignment="1">
      <alignment horizontal="center" vertical="center"/>
    </xf>
    <xf numFmtId="0" fontId="12" fillId="0" borderId="6" xfId="0" applyFont="1" applyBorder="1" applyAlignment="1">
      <alignment horizontal="center" vertical="center" wrapText="1"/>
    </xf>
    <xf numFmtId="0" fontId="12" fillId="0" borderId="2" xfId="0" applyFont="1" applyBorder="1" applyAlignment="1">
      <alignment horizontal="center" vertical="center" wrapText="1"/>
    </xf>
    <xf numFmtId="43" fontId="12" fillId="35" borderId="6" xfId="42" quotePrefix="1" applyFont="1" applyFill="1" applyBorder="1" applyAlignment="1">
      <alignment horizontal="center" vertical="center"/>
    </xf>
    <xf numFmtId="43" fontId="12" fillId="35" borderId="2" xfId="42" quotePrefix="1" applyFont="1" applyFill="1" applyBorder="1" applyAlignment="1">
      <alignment horizontal="center" vertical="center"/>
    </xf>
    <xf numFmtId="43" fontId="23" fillId="0" borderId="6" xfId="42" quotePrefix="1" applyFont="1" applyBorder="1" applyAlignment="1">
      <alignment horizontal="center" vertical="center"/>
    </xf>
    <xf numFmtId="43" fontId="23" fillId="0" borderId="2" xfId="42" quotePrefix="1" applyFont="1" applyBorder="1" applyAlignment="1">
      <alignment horizontal="center" vertical="center"/>
    </xf>
    <xf numFmtId="0" fontId="12" fillId="35" borderId="3" xfId="0" applyFont="1" applyFill="1" applyBorder="1" applyAlignment="1">
      <alignment horizontal="left" vertical="center" wrapText="1"/>
    </xf>
    <xf numFmtId="0" fontId="58" fillId="35" borderId="3" xfId="0" applyFont="1" applyFill="1" applyBorder="1" applyAlignment="1">
      <alignment horizontal="left" vertical="center" wrapText="1"/>
    </xf>
    <xf numFmtId="0" fontId="12" fillId="35" borderId="4" xfId="0" applyFont="1" applyFill="1" applyBorder="1" applyAlignment="1">
      <alignment horizontal="left" vertical="center" wrapText="1"/>
    </xf>
    <xf numFmtId="0" fontId="12" fillId="35" borderId="10" xfId="0" applyFont="1" applyFill="1" applyBorder="1" applyAlignment="1">
      <alignment horizontal="left" vertical="center" wrapText="1"/>
    </xf>
    <xf numFmtId="0" fontId="10" fillId="34" borderId="4" xfId="0" applyFont="1" applyFill="1" applyBorder="1" applyAlignment="1">
      <alignment horizontal="center" vertical="center" wrapText="1"/>
    </xf>
    <xf numFmtId="0" fontId="10" fillId="34" borderId="7" xfId="0" applyFont="1" applyFill="1" applyBorder="1" applyAlignment="1">
      <alignment horizontal="center" vertical="center" wrapText="1"/>
    </xf>
    <xf numFmtId="0" fontId="10" fillId="34" borderId="10" xfId="0" applyFont="1" applyFill="1" applyBorder="1" applyAlignment="1">
      <alignment horizontal="center" vertical="center" wrapText="1"/>
    </xf>
    <xf numFmtId="0" fontId="12" fillId="0" borderId="4" xfId="0" applyFont="1" applyBorder="1" applyAlignment="1">
      <alignment horizontal="justify" vertical="center"/>
    </xf>
    <xf numFmtId="0" fontId="12" fillId="0" borderId="7" xfId="0" applyFont="1" applyBorder="1" applyAlignment="1">
      <alignment horizontal="justify" vertical="center"/>
    </xf>
    <xf numFmtId="0" fontId="12" fillId="0" borderId="10" xfId="0" applyFont="1" applyBorder="1" applyAlignment="1">
      <alignment horizontal="justify" vertical="center"/>
    </xf>
    <xf numFmtId="0" fontId="12" fillId="34" borderId="6" xfId="0" applyFont="1" applyFill="1" applyBorder="1" applyAlignment="1">
      <alignment horizontal="center" vertical="center" wrapText="1"/>
    </xf>
    <xf numFmtId="0" fontId="12" fillId="34" borderId="2" xfId="0" applyFont="1" applyFill="1" applyBorder="1" applyAlignment="1">
      <alignment horizontal="center" vertical="center" wrapText="1"/>
    </xf>
    <xf numFmtId="4" fontId="12" fillId="34" borderId="4" xfId="0" applyNumberFormat="1" applyFont="1" applyFill="1" applyBorder="1" applyAlignment="1">
      <alignment horizontal="center" vertical="center"/>
    </xf>
    <xf numFmtId="4" fontId="12" fillId="34" borderId="7" xfId="0" applyNumberFormat="1" applyFont="1" applyFill="1" applyBorder="1" applyAlignment="1">
      <alignment horizontal="center" vertical="center"/>
    </xf>
    <xf numFmtId="4" fontId="12" fillId="34" borderId="10" xfId="0" applyNumberFormat="1" applyFont="1" applyFill="1" applyBorder="1" applyAlignment="1">
      <alignment horizontal="center" vertical="center"/>
    </xf>
    <xf numFmtId="0" fontId="12" fillId="34" borderId="11" xfId="0" applyFont="1" applyFill="1" applyBorder="1" applyAlignment="1">
      <alignment horizontal="center" vertical="center" wrapText="1"/>
    </xf>
    <xf numFmtId="0" fontId="12" fillId="34" borderId="8" xfId="0" applyFont="1" applyFill="1" applyBorder="1" applyAlignment="1">
      <alignment horizontal="center" vertical="center" wrapText="1"/>
    </xf>
    <xf numFmtId="0" fontId="12" fillId="34" borderId="14" xfId="0" applyFont="1" applyFill="1" applyBorder="1" applyAlignment="1">
      <alignment horizontal="center" vertical="center" wrapText="1"/>
    </xf>
    <xf numFmtId="0" fontId="12" fillId="34" borderId="9" xfId="0" applyFont="1" applyFill="1" applyBorder="1" applyAlignment="1">
      <alignment horizontal="center" vertical="center" wrapText="1"/>
    </xf>
    <xf numFmtId="0" fontId="12" fillId="35" borderId="3" xfId="0" quotePrefix="1" applyFont="1" applyFill="1" applyBorder="1" applyAlignment="1">
      <alignment horizontal="center" vertical="center"/>
    </xf>
    <xf numFmtId="0" fontId="12" fillId="35" borderId="6" xfId="0" applyFont="1" applyFill="1" applyBorder="1" applyAlignment="1">
      <alignment horizontal="center" vertical="center"/>
    </xf>
    <xf numFmtId="0" fontId="12" fillId="35" borderId="2" xfId="0" applyFont="1" applyFill="1" applyBorder="1" applyAlignment="1">
      <alignment horizontal="center" vertical="center"/>
    </xf>
    <xf numFmtId="0" fontId="14" fillId="34" borderId="6" xfId="0" applyFont="1" applyFill="1" applyBorder="1" applyAlignment="1">
      <alignment horizontal="center" vertical="center" wrapText="1"/>
    </xf>
    <xf numFmtId="0" fontId="11" fillId="34" borderId="2" xfId="0" applyFont="1" applyFill="1" applyBorder="1" applyAlignment="1">
      <alignment horizontal="center" vertical="center" wrapText="1"/>
    </xf>
    <xf numFmtId="0" fontId="14" fillId="34" borderId="4" xfId="0" applyFont="1" applyFill="1" applyBorder="1" applyAlignment="1">
      <alignment horizontal="center" vertical="center"/>
    </xf>
    <xf numFmtId="0" fontId="14" fillId="34" borderId="7" xfId="0" applyFont="1" applyFill="1" applyBorder="1" applyAlignment="1">
      <alignment horizontal="center" vertical="center"/>
    </xf>
    <xf numFmtId="0" fontId="14" fillId="34" borderId="10" xfId="0" applyFont="1" applyFill="1" applyBorder="1" applyAlignment="1">
      <alignment horizontal="center" vertical="center"/>
    </xf>
    <xf numFmtId="0" fontId="14" fillId="34" borderId="9" xfId="0" applyFont="1" applyFill="1" applyBorder="1" applyAlignment="1">
      <alignment horizontal="center" vertical="center"/>
    </xf>
    <xf numFmtId="0" fontId="14" fillId="0" borderId="14" xfId="0" applyFont="1" applyBorder="1" applyAlignment="1">
      <alignment horizontal="left" vertical="top" wrapText="1"/>
    </xf>
    <xf numFmtId="0" fontId="0" fillId="0" borderId="9" xfId="0" applyBorder="1" applyAlignment="1">
      <alignment vertical="top" wrapText="1"/>
    </xf>
    <xf numFmtId="0" fontId="14" fillId="0" borderId="12" xfId="0" applyFont="1" applyBorder="1" applyAlignment="1">
      <alignment horizontal="left" vertical="top" wrapText="1"/>
    </xf>
    <xf numFmtId="0" fontId="0" fillId="0" borderId="13" xfId="0" applyBorder="1" applyAlignment="1">
      <alignment vertical="top" wrapText="1"/>
    </xf>
    <xf numFmtId="4" fontId="14" fillId="34" borderId="4" xfId="0" applyNumberFormat="1" applyFont="1" applyFill="1" applyBorder="1" applyAlignment="1">
      <alignment horizontal="center" vertical="center"/>
    </xf>
    <xf numFmtId="4" fontId="14" fillId="34" borderId="7" xfId="0" applyNumberFormat="1" applyFont="1" applyFill="1" applyBorder="1" applyAlignment="1">
      <alignment horizontal="center" vertical="center"/>
    </xf>
    <xf numFmtId="4" fontId="14" fillId="34" borderId="10" xfId="0" applyNumberFormat="1" applyFont="1" applyFill="1" applyBorder="1" applyAlignment="1">
      <alignment horizontal="center" vertical="center"/>
    </xf>
    <xf numFmtId="0" fontId="14" fillId="34" borderId="11" xfId="0" applyFont="1" applyFill="1" applyBorder="1" applyAlignment="1">
      <alignment horizontal="justify" vertical="center" wrapText="1"/>
    </xf>
    <xf numFmtId="0" fontId="14" fillId="34" borderId="8" xfId="0" applyFont="1" applyFill="1" applyBorder="1" applyAlignment="1">
      <alignment horizontal="justify" vertical="center" wrapText="1"/>
    </xf>
    <xf numFmtId="0" fontId="14" fillId="34" borderId="14" xfId="0" applyFont="1" applyFill="1" applyBorder="1" applyAlignment="1">
      <alignment horizontal="justify" vertical="center" wrapText="1"/>
    </xf>
    <xf numFmtId="0" fontId="14" fillId="34" borderId="9" xfId="0" applyFont="1" applyFill="1" applyBorder="1" applyAlignment="1">
      <alignment horizontal="justify" vertical="center" wrapText="1"/>
    </xf>
    <xf numFmtId="0" fontId="25" fillId="34" borderId="4" xfId="0" applyFont="1" applyFill="1" applyBorder="1" applyAlignment="1">
      <alignment horizontal="center" vertical="center" wrapText="1"/>
    </xf>
    <xf numFmtId="0" fontId="25" fillId="34" borderId="7" xfId="0" applyFont="1" applyFill="1" applyBorder="1" applyAlignment="1">
      <alignment horizontal="center" vertical="center" wrapText="1"/>
    </xf>
    <xf numFmtId="2" fontId="25" fillId="34" borderId="6" xfId="0" applyNumberFormat="1" applyFont="1" applyFill="1" applyBorder="1" applyAlignment="1">
      <alignment horizontal="center" wrapText="1"/>
    </xf>
    <xf numFmtId="2" fontId="25" fillId="34" borderId="1" xfId="0" applyNumberFormat="1" applyFont="1" applyFill="1" applyBorder="1" applyAlignment="1">
      <alignment horizontal="center" wrapText="1"/>
    </xf>
    <xf numFmtId="0" fontId="16" fillId="34" borderId="1" xfId="0" applyFont="1" applyFill="1" applyBorder="1" applyAlignment="1">
      <alignment horizontal="center" vertical="center" wrapText="1"/>
    </xf>
    <xf numFmtId="0" fontId="25" fillId="34" borderId="6" xfId="0" applyFont="1" applyFill="1" applyBorder="1" applyAlignment="1">
      <alignment horizontal="center" vertical="center" wrapText="1"/>
    </xf>
    <xf numFmtId="0" fontId="25" fillId="34" borderId="1" xfId="0" applyFont="1" applyFill="1" applyBorder="1" applyAlignment="1">
      <alignment horizontal="center" vertical="center" wrapText="1"/>
    </xf>
    <xf numFmtId="0" fontId="12" fillId="0" borderId="4" xfId="0" applyFont="1" applyBorder="1" applyAlignment="1">
      <alignment horizontal="left" vertical="center"/>
    </xf>
    <xf numFmtId="0" fontId="12" fillId="0" borderId="7" xfId="0" applyFont="1" applyBorder="1" applyAlignment="1">
      <alignment horizontal="left" vertical="center"/>
    </xf>
    <xf numFmtId="0" fontId="12" fillId="0" borderId="10" xfId="0" applyFont="1" applyBorder="1" applyAlignment="1">
      <alignment horizontal="left" vertical="center"/>
    </xf>
    <xf numFmtId="0" fontId="14" fillId="34" borderId="2" xfId="0" applyFont="1" applyFill="1" applyBorder="1" applyAlignment="1">
      <alignment horizontal="center" vertical="center" wrapText="1"/>
    </xf>
    <xf numFmtId="0" fontId="10" fillId="34" borderId="11" xfId="97" applyFont="1" applyFill="1" applyBorder="1" applyAlignment="1">
      <alignment horizontal="center" vertical="center" wrapText="1"/>
    </xf>
    <xf numFmtId="0" fontId="10" fillId="34" borderId="15" xfId="97" applyFont="1" applyFill="1" applyBorder="1" applyAlignment="1">
      <alignment horizontal="center" vertical="center" wrapText="1"/>
    </xf>
    <xf numFmtId="0" fontId="10" fillId="34" borderId="8" xfId="97" applyFont="1" applyFill="1" applyBorder="1" applyAlignment="1">
      <alignment horizontal="center" vertical="center" wrapText="1"/>
    </xf>
    <xf numFmtId="0" fontId="10" fillId="34" borderId="14" xfId="97" applyFont="1" applyFill="1" applyBorder="1" applyAlignment="1">
      <alignment horizontal="center" vertical="center" wrapText="1"/>
    </xf>
    <xf numFmtId="0" fontId="10" fillId="34" borderId="5" xfId="97" applyFont="1" applyFill="1" applyBorder="1" applyAlignment="1">
      <alignment horizontal="center" vertical="center" wrapText="1"/>
    </xf>
    <xf numFmtId="0" fontId="10" fillId="34" borderId="9" xfId="97" applyFont="1" applyFill="1" applyBorder="1" applyAlignment="1">
      <alignment horizontal="center" vertical="center" wrapText="1"/>
    </xf>
    <xf numFmtId="0" fontId="0" fillId="0" borderId="7" xfId="0" applyBorder="1" applyAlignment="1">
      <alignment horizontal="justify"/>
    </xf>
    <xf numFmtId="0" fontId="0" fillId="0" borderId="10" xfId="0" applyBorder="1" applyAlignment="1">
      <alignment horizontal="justify"/>
    </xf>
    <xf numFmtId="0" fontId="12" fillId="0" borderId="4" xfId="97" applyFont="1" applyBorder="1" applyAlignment="1">
      <alignment horizontal="justify" vertical="center"/>
    </xf>
    <xf numFmtId="0" fontId="12" fillId="0" borderId="7" xfId="97" applyFont="1" applyBorder="1" applyAlignment="1">
      <alignment horizontal="justify" vertical="center"/>
    </xf>
    <xf numFmtId="0" fontId="12" fillId="0" borderId="10" xfId="97" applyFont="1" applyBorder="1" applyAlignment="1">
      <alignment horizontal="justify" vertical="center"/>
    </xf>
    <xf numFmtId="0" fontId="12" fillId="34" borderId="6" xfId="97" applyFont="1" applyFill="1" applyBorder="1" applyAlignment="1">
      <alignment horizontal="center" vertical="center"/>
    </xf>
    <xf numFmtId="0" fontId="12" fillId="34" borderId="1" xfId="97" applyFont="1" applyFill="1" applyBorder="1" applyAlignment="1">
      <alignment horizontal="center" vertical="center"/>
    </xf>
    <xf numFmtId="0" fontId="12" fillId="34" borderId="2" xfId="97" applyFont="1" applyFill="1" applyBorder="1" applyAlignment="1">
      <alignment horizontal="center" vertical="center"/>
    </xf>
    <xf numFmtId="0" fontId="12" fillId="34" borderId="1" xfId="97" applyFont="1" applyFill="1" applyBorder="1" applyAlignment="1">
      <alignment horizontal="center" vertical="center" wrapText="1"/>
    </xf>
    <xf numFmtId="0" fontId="13" fillId="34" borderId="1" xfId="97" applyFont="1" applyFill="1" applyBorder="1" applyAlignment="1">
      <alignment horizontal="center" vertical="center" wrapText="1"/>
    </xf>
    <xf numFmtId="0" fontId="13" fillId="34" borderId="2" xfId="97" applyFont="1" applyFill="1" applyBorder="1" applyAlignment="1">
      <alignment horizontal="center" vertical="center" wrapText="1"/>
    </xf>
    <xf numFmtId="0" fontId="12" fillId="34" borderId="4" xfId="97" applyFont="1" applyFill="1" applyBorder="1" applyAlignment="1">
      <alignment horizontal="center" vertical="center" wrapText="1"/>
    </xf>
    <xf numFmtId="0" fontId="12" fillId="34" borderId="7" xfId="97" applyFont="1" applyFill="1" applyBorder="1" applyAlignment="1">
      <alignment horizontal="center" vertical="center" wrapText="1"/>
    </xf>
    <xf numFmtId="0" fontId="12" fillId="34" borderId="10" xfId="97" applyFont="1" applyFill="1" applyBorder="1" applyAlignment="1">
      <alignment horizontal="center" vertical="center" wrapText="1"/>
    </xf>
    <xf numFmtId="0" fontId="12" fillId="34" borderId="4" xfId="97" applyFont="1" applyFill="1" applyBorder="1" applyAlignment="1">
      <alignment horizontal="center" wrapText="1"/>
    </xf>
    <xf numFmtId="0" fontId="12" fillId="34" borderId="7" xfId="97" applyFont="1" applyFill="1" applyBorder="1" applyAlignment="1">
      <alignment horizontal="center" wrapText="1"/>
    </xf>
    <xf numFmtId="0" fontId="12" fillId="34" borderId="10" xfId="97" applyFont="1" applyFill="1" applyBorder="1" applyAlignment="1">
      <alignment horizontal="center" wrapText="1"/>
    </xf>
    <xf numFmtId="0" fontId="14" fillId="0" borderId="12" xfId="0" quotePrefix="1" applyFont="1" applyBorder="1" applyAlignment="1">
      <alignment horizontal="justify" vertical="center"/>
    </xf>
    <xf numFmtId="0" fontId="14" fillId="0" borderId="0" xfId="0" quotePrefix="1" applyFont="1" applyBorder="1" applyAlignment="1">
      <alignment horizontal="justify" vertical="center"/>
    </xf>
    <xf numFmtId="0" fontId="14" fillId="0" borderId="13" xfId="0" quotePrefix="1" applyFont="1" applyBorder="1" applyAlignment="1">
      <alignment horizontal="justify" vertical="center"/>
    </xf>
    <xf numFmtId="0" fontId="12" fillId="0" borderId="4" xfId="0" applyFont="1" applyFill="1" applyBorder="1" applyAlignment="1">
      <alignment horizontal="justify" vertical="center"/>
    </xf>
    <xf numFmtId="0" fontId="12" fillId="0" borderId="7" xfId="0" applyFont="1" applyFill="1" applyBorder="1" applyAlignment="1">
      <alignment horizontal="justify" vertical="center"/>
    </xf>
    <xf numFmtId="0" fontId="12" fillId="0" borderId="10" xfId="0" applyFont="1" applyFill="1" applyBorder="1" applyAlignment="1">
      <alignment horizontal="justify" vertical="center"/>
    </xf>
    <xf numFmtId="0" fontId="14" fillId="34" borderId="4" xfId="0" applyFont="1" applyFill="1" applyBorder="1" applyAlignment="1">
      <alignment horizontal="justify" vertical="center" wrapText="1"/>
    </xf>
    <xf numFmtId="0" fontId="14" fillId="34" borderId="7" xfId="0" applyFont="1" applyFill="1" applyBorder="1" applyAlignment="1">
      <alignment horizontal="justify" vertical="center" wrapText="1"/>
    </xf>
    <xf numFmtId="0" fontId="14" fillId="34" borderId="10" xfId="0" applyFont="1" applyFill="1" applyBorder="1" applyAlignment="1">
      <alignment horizontal="justify" vertical="center" wrapText="1"/>
    </xf>
    <xf numFmtId="0" fontId="12" fillId="0" borderId="12" xfId="0" applyFont="1" applyBorder="1" applyAlignment="1">
      <alignment horizontal="justify" vertical="center"/>
    </xf>
    <xf numFmtId="0" fontId="12" fillId="0" borderId="0" xfId="0" quotePrefix="1" applyFont="1" applyBorder="1" applyAlignment="1">
      <alignment horizontal="justify" vertical="center"/>
    </xf>
    <xf numFmtId="0" fontId="12" fillId="0" borderId="13" xfId="0" quotePrefix="1" applyFont="1" applyBorder="1" applyAlignment="1">
      <alignment horizontal="justify" vertical="center"/>
    </xf>
    <xf numFmtId="0" fontId="14" fillId="0" borderId="14" xfId="0" quotePrefix="1" applyFont="1" applyBorder="1" applyAlignment="1">
      <alignment horizontal="justify" vertical="center"/>
    </xf>
    <xf numFmtId="0" fontId="14" fillId="0" borderId="5" xfId="0" quotePrefix="1" applyFont="1" applyBorder="1" applyAlignment="1">
      <alignment horizontal="justify" vertical="center"/>
    </xf>
    <xf numFmtId="0" fontId="14" fillId="0" borderId="9" xfId="0" quotePrefix="1" applyFont="1" applyBorder="1" applyAlignment="1">
      <alignment horizontal="justify" vertical="center"/>
    </xf>
    <xf numFmtId="0" fontId="12" fillId="35" borderId="4" xfId="0" applyFont="1" applyFill="1" applyBorder="1" applyAlignment="1">
      <alignment horizontal="center" vertical="center" wrapText="1"/>
    </xf>
    <xf numFmtId="0" fontId="12" fillId="35" borderId="7" xfId="0" applyFont="1" applyFill="1" applyBorder="1" applyAlignment="1">
      <alignment horizontal="center" vertical="center" wrapText="1"/>
    </xf>
    <xf numFmtId="0" fontId="12" fillId="35" borderId="10" xfId="0" applyFont="1" applyFill="1" applyBorder="1" applyAlignment="1">
      <alignment horizontal="center" vertical="center" wrapText="1"/>
    </xf>
    <xf numFmtId="0" fontId="12" fillId="0" borderId="12" xfId="0" quotePrefix="1" applyFont="1" applyBorder="1" applyAlignment="1">
      <alignment horizontal="justify" vertical="center"/>
    </xf>
    <xf numFmtId="0" fontId="12" fillId="0" borderId="12" xfId="0" applyFont="1" applyBorder="1" applyAlignment="1">
      <alignment horizontal="justify" vertical="center" wrapText="1"/>
    </xf>
    <xf numFmtId="0" fontId="12" fillId="0" borderId="14" xfId="0" quotePrefix="1" applyFont="1" applyBorder="1" applyAlignment="1">
      <alignment horizontal="justify" vertical="center"/>
    </xf>
    <xf numFmtId="0" fontId="12" fillId="0" borderId="5" xfId="0" quotePrefix="1" applyFont="1" applyBorder="1" applyAlignment="1">
      <alignment horizontal="justify" vertical="center"/>
    </xf>
    <xf numFmtId="0" fontId="12" fillId="0" borderId="9" xfId="0" quotePrefix="1" applyFont="1" applyBorder="1" applyAlignment="1">
      <alignment horizontal="justify" vertical="center"/>
    </xf>
    <xf numFmtId="0" fontId="12" fillId="0" borderId="14" xfId="0" applyFont="1" applyBorder="1" applyAlignment="1">
      <alignment horizontal="justify" vertical="center" wrapText="1"/>
    </xf>
    <xf numFmtId="0" fontId="12" fillId="0" borderId="4" xfId="0" applyFont="1" applyBorder="1" applyAlignment="1">
      <alignment horizontal="left" vertical="center" wrapText="1"/>
    </xf>
    <xf numFmtId="0" fontId="12" fillId="0" borderId="7" xfId="0" applyFont="1" applyBorder="1" applyAlignment="1">
      <alignment horizontal="left" vertical="center" wrapText="1"/>
    </xf>
    <xf numFmtId="0" fontId="12" fillId="0" borderId="10" xfId="0" applyFont="1" applyBorder="1" applyAlignment="1">
      <alignment horizontal="left" vertical="center" wrapText="1"/>
    </xf>
    <xf numFmtId="0" fontId="12" fillId="0" borderId="4"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10" xfId="0" applyFont="1" applyBorder="1" applyAlignment="1">
      <alignment horizontal="center" vertical="center" wrapText="1"/>
    </xf>
    <xf numFmtId="0" fontId="12" fillId="0" borderId="12" xfId="0" applyFont="1" applyBorder="1" applyAlignment="1">
      <alignment horizontal="left" vertical="center"/>
    </xf>
    <xf numFmtId="0" fontId="12" fillId="0" borderId="0" xfId="0" quotePrefix="1" applyFont="1" applyBorder="1" applyAlignment="1">
      <alignment horizontal="left" vertical="center"/>
    </xf>
    <xf numFmtId="0" fontId="12" fillId="0" borderId="13" xfId="0" quotePrefix="1" applyFont="1" applyBorder="1" applyAlignment="1">
      <alignment horizontal="left" vertical="center"/>
    </xf>
    <xf numFmtId="0" fontId="14" fillId="0" borderId="12" xfId="0" quotePrefix="1" applyFont="1" applyBorder="1" applyAlignment="1">
      <alignment horizontal="left" vertical="center"/>
    </xf>
    <xf numFmtId="0" fontId="14" fillId="0" borderId="0" xfId="0" quotePrefix="1" applyFont="1" applyBorder="1" applyAlignment="1">
      <alignment horizontal="left" vertical="center"/>
    </xf>
    <xf numFmtId="0" fontId="14" fillId="0" borderId="13" xfId="0" quotePrefix="1" applyFont="1" applyBorder="1" applyAlignment="1">
      <alignment horizontal="left" vertical="center"/>
    </xf>
    <xf numFmtId="0" fontId="14" fillId="34" borderId="11" xfId="0" applyFont="1" applyFill="1" applyBorder="1" applyAlignment="1">
      <alignment horizontal="center" vertical="center" wrapText="1"/>
    </xf>
    <xf numFmtId="0" fontId="14" fillId="34" borderId="14" xfId="0" applyFont="1" applyFill="1" applyBorder="1" applyAlignment="1">
      <alignment horizontal="center" vertical="center" wrapText="1"/>
    </xf>
    <xf numFmtId="0" fontId="46" fillId="35" borderId="12" xfId="0" applyFont="1" applyFill="1" applyBorder="1" applyAlignment="1">
      <alignment vertical="center" wrapText="1"/>
    </xf>
    <xf numFmtId="0" fontId="46" fillId="35" borderId="0" xfId="0" applyFont="1" applyFill="1" applyBorder="1" applyAlignment="1">
      <alignment vertical="center" wrapText="1"/>
    </xf>
    <xf numFmtId="0" fontId="46" fillId="35" borderId="13" xfId="0" applyFont="1" applyFill="1" applyBorder="1" applyAlignment="1">
      <alignment vertical="center" wrapText="1"/>
    </xf>
    <xf numFmtId="0" fontId="14" fillId="34" borderId="4" xfId="0" applyFont="1" applyFill="1" applyBorder="1" applyAlignment="1">
      <alignment horizontal="center" vertical="center" wrapText="1"/>
    </xf>
    <xf numFmtId="0" fontId="14" fillId="34" borderId="7" xfId="0" applyFont="1" applyFill="1" applyBorder="1" applyAlignment="1">
      <alignment horizontal="center" vertical="center" wrapText="1"/>
    </xf>
    <xf numFmtId="0" fontId="14" fillId="34" borderId="10" xfId="0" applyFont="1" applyFill="1" applyBorder="1" applyAlignment="1">
      <alignment horizontal="center" vertical="center" wrapText="1"/>
    </xf>
    <xf numFmtId="0" fontId="46" fillId="35" borderId="12" xfId="0" applyFont="1" applyFill="1" applyBorder="1" applyAlignment="1">
      <alignment vertical="center"/>
    </xf>
    <xf numFmtId="0" fontId="46" fillId="35" borderId="0" xfId="0" applyFont="1" applyFill="1" applyBorder="1" applyAlignment="1">
      <alignment vertical="center"/>
    </xf>
    <xf numFmtId="0" fontId="46" fillId="35" borderId="13" xfId="0" applyFont="1" applyFill="1" applyBorder="1" applyAlignment="1">
      <alignment vertical="center"/>
    </xf>
    <xf numFmtId="0" fontId="46" fillId="35" borderId="14" xfId="0" applyFont="1" applyFill="1" applyBorder="1" applyAlignment="1">
      <alignment vertical="center" wrapText="1"/>
    </xf>
    <xf numFmtId="0" fontId="46" fillId="35" borderId="5" xfId="0" applyFont="1" applyFill="1" applyBorder="1" applyAlignment="1">
      <alignment vertical="center" wrapText="1"/>
    </xf>
    <xf numFmtId="0" fontId="46" fillId="35" borderId="9" xfId="0" applyFont="1" applyFill="1" applyBorder="1" applyAlignment="1">
      <alignment vertical="center" wrapText="1"/>
    </xf>
    <xf numFmtId="0" fontId="11" fillId="0" borderId="0" xfId="0" applyFont="1" applyBorder="1" applyAlignment="1">
      <alignment horizontal="center"/>
    </xf>
    <xf numFmtId="0" fontId="46" fillId="35" borderId="14" xfId="0" applyFont="1" applyFill="1" applyBorder="1" applyAlignment="1">
      <alignment horizontal="justify" vertical="justify" wrapText="1"/>
    </xf>
    <xf numFmtId="0" fontId="0" fillId="0" borderId="5" xfId="0" applyBorder="1" applyAlignment="1">
      <alignment horizontal="justify" vertical="justify" wrapText="1"/>
    </xf>
    <xf numFmtId="0" fontId="0" fillId="0" borderId="9" xfId="0" applyBorder="1" applyAlignment="1">
      <alignment horizontal="justify" vertical="justify" wrapText="1"/>
    </xf>
    <xf numFmtId="0" fontId="11" fillId="0" borderId="0" xfId="0" applyFont="1" applyAlignment="1">
      <alignment horizontal="center"/>
    </xf>
    <xf numFmtId="0" fontId="46" fillId="35" borderId="12" xfId="0" applyFont="1" applyFill="1" applyBorder="1" applyAlignment="1">
      <alignment horizontal="left" vertical="center" wrapText="1"/>
    </xf>
    <xf numFmtId="0" fontId="46" fillId="35" borderId="0" xfId="0" applyFont="1" applyFill="1" applyBorder="1" applyAlignment="1">
      <alignment horizontal="left" vertical="center" wrapText="1"/>
    </xf>
    <xf numFmtId="0" fontId="46" fillId="35" borderId="13" xfId="0" applyFont="1" applyFill="1" applyBorder="1" applyAlignment="1">
      <alignment horizontal="left" vertical="center" wrapText="1"/>
    </xf>
    <xf numFmtId="0" fontId="46" fillId="0" borderId="12" xfId="0" applyFont="1" applyFill="1" applyBorder="1" applyAlignment="1">
      <alignment vertical="top"/>
    </xf>
    <xf numFmtId="0" fontId="46" fillId="0" borderId="0" xfId="0" applyFont="1" applyFill="1" applyBorder="1" applyAlignment="1">
      <alignment vertical="top"/>
    </xf>
    <xf numFmtId="0" fontId="46" fillId="0" borderId="13" xfId="0" applyFont="1" applyFill="1" applyBorder="1" applyAlignment="1">
      <alignment vertical="top"/>
    </xf>
    <xf numFmtId="0" fontId="46" fillId="0" borderId="12" xfId="0" applyFont="1" applyFill="1" applyBorder="1" applyAlignment="1">
      <alignment vertical="center"/>
    </xf>
    <xf numFmtId="0" fontId="46" fillId="0" borderId="0" xfId="0" applyFont="1" applyFill="1" applyBorder="1" applyAlignment="1">
      <alignment vertical="center"/>
    </xf>
    <xf numFmtId="0" fontId="46" fillId="0" borderId="13" xfId="0" applyFont="1" applyFill="1" applyBorder="1" applyAlignment="1">
      <alignment vertical="center"/>
    </xf>
    <xf numFmtId="0" fontId="46" fillId="0" borderId="14" xfId="0" applyFont="1" applyFill="1" applyBorder="1" applyAlignment="1">
      <alignment vertical="center" wrapText="1"/>
    </xf>
    <xf numFmtId="0" fontId="46" fillId="0" borderId="5" xfId="0" applyFont="1" applyFill="1" applyBorder="1" applyAlignment="1">
      <alignment vertical="center" wrapText="1"/>
    </xf>
    <xf numFmtId="0" fontId="46" fillId="0" borderId="9" xfId="0" applyFont="1" applyFill="1" applyBorder="1" applyAlignment="1">
      <alignment vertical="center" wrapText="1"/>
    </xf>
    <xf numFmtId="0" fontId="46" fillId="0" borderId="12" xfId="0" applyFont="1" applyFill="1" applyBorder="1" applyAlignment="1">
      <alignment vertical="center" wrapText="1"/>
    </xf>
    <xf numFmtId="0" fontId="46" fillId="0" borderId="0" xfId="0" applyFont="1" applyFill="1" applyBorder="1" applyAlignment="1">
      <alignment vertical="center" wrapText="1"/>
    </xf>
    <xf numFmtId="0" fontId="46" fillId="0" borderId="13" xfId="0" applyFont="1" applyFill="1" applyBorder="1" applyAlignment="1">
      <alignment vertical="center" wrapText="1"/>
    </xf>
    <xf numFmtId="0" fontId="12" fillId="0" borderId="12" xfId="0" applyFont="1" applyBorder="1" applyAlignment="1">
      <alignment horizontal="left" vertical="center" wrapText="1"/>
    </xf>
    <xf numFmtId="0" fontId="12" fillId="0" borderId="0" xfId="0" applyFont="1" applyBorder="1" applyAlignment="1">
      <alignment horizontal="left" vertical="center" wrapText="1"/>
    </xf>
    <xf numFmtId="0" fontId="12" fillId="0" borderId="13" xfId="0" applyFont="1" applyBorder="1" applyAlignment="1">
      <alignment horizontal="left" vertical="center" wrapText="1"/>
    </xf>
    <xf numFmtId="0" fontId="13" fillId="0" borderId="11" xfId="0" applyFont="1" applyBorder="1" applyAlignment="1">
      <alignment horizontal="center" vertical="top"/>
    </xf>
    <xf numFmtId="0" fontId="13" fillId="0" borderId="15" xfId="0" applyFont="1" applyBorder="1" applyAlignment="1">
      <alignment horizontal="center" vertical="top"/>
    </xf>
    <xf numFmtId="0" fontId="13" fillId="0" borderId="8" xfId="0" applyFont="1" applyBorder="1" applyAlignment="1">
      <alignment horizontal="center" vertical="top"/>
    </xf>
    <xf numFmtId="0" fontId="12" fillId="0" borderId="12" xfId="0" applyFont="1" applyFill="1" applyBorder="1" applyAlignment="1">
      <alignment vertical="top"/>
    </xf>
    <xf numFmtId="0" fontId="12" fillId="0" borderId="0" xfId="0" applyFont="1" applyFill="1" applyBorder="1" applyAlignment="1">
      <alignment vertical="top"/>
    </xf>
    <xf numFmtId="0" fontId="12" fillId="0" borderId="13" xfId="0" applyFont="1" applyFill="1" applyBorder="1" applyAlignment="1">
      <alignment vertical="top"/>
    </xf>
    <xf numFmtId="0" fontId="12" fillId="35" borderId="12" xfId="0" applyFont="1" applyFill="1" applyBorder="1" applyAlignment="1">
      <alignment vertical="center"/>
    </xf>
    <xf numFmtId="0" fontId="12" fillId="35" borderId="0" xfId="0" applyFont="1" applyFill="1" applyBorder="1" applyAlignment="1">
      <alignment vertical="center"/>
    </xf>
    <xf numFmtId="0" fontId="12" fillId="35" borderId="13" xfId="0" applyFont="1" applyFill="1" applyBorder="1" applyAlignment="1">
      <alignment vertical="center"/>
    </xf>
    <xf numFmtId="0" fontId="23" fillId="0" borderId="14" xfId="0" applyFont="1" applyBorder="1" applyAlignment="1">
      <alignment horizontal="left" vertical="top"/>
    </xf>
    <xf numFmtId="0" fontId="23" fillId="0" borderId="5" xfId="0" applyFont="1" applyBorder="1" applyAlignment="1">
      <alignment horizontal="left" vertical="top"/>
    </xf>
    <xf numFmtId="0" fontId="23" fillId="0" borderId="9" xfId="0" applyFont="1" applyBorder="1" applyAlignment="1">
      <alignment horizontal="left" vertical="top"/>
    </xf>
    <xf numFmtId="0" fontId="12" fillId="0" borderId="12" xfId="0" applyFont="1" applyFill="1" applyBorder="1" applyAlignment="1">
      <alignment horizontal="left" vertical="center" wrapText="1"/>
    </xf>
    <xf numFmtId="0" fontId="12" fillId="0" borderId="0" xfId="0" applyFont="1" applyFill="1" applyBorder="1" applyAlignment="1">
      <alignment horizontal="left" vertical="center" wrapText="1"/>
    </xf>
    <xf numFmtId="0" fontId="12" fillId="0" borderId="13" xfId="0" applyFont="1" applyFill="1" applyBorder="1" applyAlignment="1">
      <alignment horizontal="left" vertical="center" wrapText="1"/>
    </xf>
    <xf numFmtId="0" fontId="12" fillId="0" borderId="12" xfId="0" applyFont="1" applyFill="1" applyBorder="1" applyAlignment="1">
      <alignment vertical="center" wrapText="1"/>
    </xf>
    <xf numFmtId="0" fontId="12" fillId="0" borderId="0" xfId="0" applyFont="1" applyFill="1" applyBorder="1" applyAlignment="1">
      <alignment vertical="center" wrapText="1"/>
    </xf>
    <xf numFmtId="0" fontId="12" fillId="0" borderId="13" xfId="0" applyFont="1" applyFill="1" applyBorder="1" applyAlignment="1">
      <alignment vertical="center" wrapText="1"/>
    </xf>
    <xf numFmtId="0" fontId="12" fillId="35" borderId="12" xfId="66" applyFont="1" applyFill="1" applyBorder="1" applyAlignment="1">
      <alignment vertical="top"/>
    </xf>
    <xf numFmtId="0" fontId="12" fillId="35" borderId="0" xfId="66" applyFont="1" applyFill="1" applyBorder="1" applyAlignment="1">
      <alignment vertical="top"/>
    </xf>
    <xf numFmtId="0" fontId="12" fillId="35" borderId="13" xfId="66" applyFont="1" applyFill="1" applyBorder="1" applyAlignment="1">
      <alignment vertical="top"/>
    </xf>
    <xf numFmtId="0" fontId="12" fillId="35" borderId="12" xfId="66" applyFont="1" applyFill="1" applyBorder="1" applyAlignment="1">
      <alignment horizontal="left" vertical="top" wrapText="1"/>
    </xf>
    <xf numFmtId="0" fontId="12" fillId="35" borderId="0" xfId="66" applyFont="1" applyFill="1" applyBorder="1" applyAlignment="1">
      <alignment horizontal="left" vertical="top" wrapText="1"/>
    </xf>
    <xf numFmtId="0" fontId="12" fillId="35" borderId="13" xfId="66" applyFont="1" applyFill="1" applyBorder="1" applyAlignment="1">
      <alignment horizontal="left" vertical="top" wrapText="1"/>
    </xf>
    <xf numFmtId="0" fontId="12" fillId="35" borderId="14" xfId="66" applyFont="1" applyFill="1" applyBorder="1" applyAlignment="1">
      <alignment vertical="top"/>
    </xf>
    <xf numFmtId="0" fontId="12" fillId="35" borderId="5" xfId="66" applyFont="1" applyFill="1" applyBorder="1" applyAlignment="1">
      <alignment vertical="top"/>
    </xf>
    <xf numFmtId="0" fontId="12" fillId="35" borderId="9" xfId="66" applyFont="1" applyFill="1" applyBorder="1" applyAlignment="1">
      <alignment vertical="top"/>
    </xf>
    <xf numFmtId="0" fontId="14" fillId="36" borderId="11" xfId="66" applyFont="1" applyFill="1" applyBorder="1" applyAlignment="1">
      <alignment horizontal="center" vertical="center" wrapText="1"/>
    </xf>
    <xf numFmtId="0" fontId="14" fillId="36" borderId="14" xfId="66" applyFont="1" applyFill="1" applyBorder="1" applyAlignment="1">
      <alignment horizontal="center" vertical="center" wrapText="1"/>
    </xf>
    <xf numFmtId="0" fontId="14" fillId="36" borderId="6" xfId="66" applyFont="1" applyFill="1" applyBorder="1" applyAlignment="1">
      <alignment horizontal="center" vertical="center" wrapText="1"/>
    </xf>
    <xf numFmtId="0" fontId="14" fillId="36" borderId="2" xfId="66" applyFont="1" applyFill="1" applyBorder="1" applyAlignment="1">
      <alignment horizontal="center" vertical="center" wrapText="1"/>
    </xf>
    <xf numFmtId="0" fontId="14" fillId="36" borderId="4" xfId="66" applyFont="1" applyFill="1" applyBorder="1" applyAlignment="1">
      <alignment horizontal="center" vertical="center" wrapText="1"/>
    </xf>
    <xf numFmtId="0" fontId="14" fillId="36" borderId="7" xfId="66" applyFont="1" applyFill="1" applyBorder="1" applyAlignment="1">
      <alignment horizontal="center" vertical="center" wrapText="1"/>
    </xf>
    <xf numFmtId="0" fontId="14" fillId="36" borderId="10" xfId="66" applyFont="1" applyFill="1" applyBorder="1" applyAlignment="1">
      <alignment horizontal="center" vertical="center" wrapText="1"/>
    </xf>
    <xf numFmtId="0" fontId="12" fillId="35" borderId="12" xfId="66" applyFont="1" applyFill="1" applyBorder="1" applyAlignment="1">
      <alignment vertical="center" wrapText="1"/>
    </xf>
    <xf numFmtId="0" fontId="12" fillId="35" borderId="0" xfId="66" applyFont="1" applyFill="1" applyBorder="1" applyAlignment="1">
      <alignment vertical="center" wrapText="1"/>
    </xf>
    <xf numFmtId="0" fontId="12" fillId="35" borderId="13" xfId="66" applyFont="1" applyFill="1" applyBorder="1" applyAlignment="1">
      <alignment vertical="center" wrapText="1"/>
    </xf>
    <xf numFmtId="0" fontId="12" fillId="0" borderId="12" xfId="66" applyFont="1" applyFill="1" applyBorder="1" applyAlignment="1">
      <alignment horizontal="left" vertical="top" wrapText="1"/>
    </xf>
    <xf numFmtId="0" fontId="12" fillId="0" borderId="0" xfId="66" applyFont="1" applyFill="1" applyBorder="1" applyAlignment="1">
      <alignment horizontal="left" vertical="top" wrapText="1"/>
    </xf>
    <xf numFmtId="0" fontId="12" fillId="0" borderId="13" xfId="66" applyFont="1" applyFill="1" applyBorder="1" applyAlignment="1">
      <alignment horizontal="left" vertical="top" wrapText="1"/>
    </xf>
    <xf numFmtId="0" fontId="12" fillId="0" borderId="11" xfId="66" applyFont="1" applyFill="1" applyBorder="1" applyAlignment="1">
      <alignment horizontal="left" vertical="top" wrapText="1"/>
    </xf>
    <xf numFmtId="0" fontId="12" fillId="0" borderId="15" xfId="66" applyFont="1" applyFill="1" applyBorder="1" applyAlignment="1">
      <alignment horizontal="left" vertical="top" wrapText="1"/>
    </xf>
    <xf numFmtId="0" fontId="12" fillId="0" borderId="8" xfId="66" applyFont="1" applyFill="1" applyBorder="1" applyAlignment="1">
      <alignment horizontal="left" vertical="top" wrapText="1"/>
    </xf>
    <xf numFmtId="0" fontId="12" fillId="0" borderId="12" xfId="66" applyFont="1" applyFill="1" applyBorder="1" applyAlignment="1">
      <alignment vertical="top"/>
    </xf>
    <xf numFmtId="0" fontId="12" fillId="0" borderId="0" xfId="66" applyFont="1" applyFill="1" applyBorder="1" applyAlignment="1">
      <alignment vertical="top"/>
    </xf>
    <xf numFmtId="0" fontId="12" fillId="0" borderId="13" xfId="66" applyFont="1" applyFill="1" applyBorder="1" applyAlignment="1">
      <alignment vertical="top"/>
    </xf>
    <xf numFmtId="0" fontId="12" fillId="0" borderId="12" xfId="66" applyFont="1" applyFill="1" applyBorder="1" applyAlignment="1">
      <alignment horizontal="left" vertical="center" wrapText="1"/>
    </xf>
    <xf numFmtId="0" fontId="12" fillId="0" borderId="0" xfId="66" applyFont="1" applyFill="1" applyBorder="1" applyAlignment="1">
      <alignment horizontal="left" vertical="center" wrapText="1"/>
    </xf>
    <xf numFmtId="0" fontId="12" fillId="0" borderId="13" xfId="66" applyFont="1" applyFill="1" applyBorder="1" applyAlignment="1">
      <alignment horizontal="left" vertical="center" wrapText="1"/>
    </xf>
    <xf numFmtId="0" fontId="12" fillId="0" borderId="12" xfId="84" applyFont="1" applyFill="1" applyBorder="1" applyAlignment="1">
      <alignment vertical="center" wrapText="1"/>
    </xf>
    <xf numFmtId="0" fontId="12" fillId="0" borderId="0" xfId="84" applyFont="1" applyFill="1" applyBorder="1" applyAlignment="1">
      <alignment vertical="center" wrapText="1"/>
    </xf>
    <xf numFmtId="0" fontId="12" fillId="0" borderId="13" xfId="84" applyFont="1" applyFill="1" applyBorder="1" applyAlignment="1">
      <alignment vertical="center" wrapText="1"/>
    </xf>
    <xf numFmtId="0" fontId="12" fillId="0" borderId="12" xfId="84" applyFont="1" applyFill="1" applyBorder="1" applyAlignment="1">
      <alignment horizontal="left" vertical="center" wrapText="1"/>
    </xf>
    <xf numFmtId="0" fontId="12" fillId="0" borderId="0" xfId="84" applyFont="1" applyFill="1" applyBorder="1" applyAlignment="1">
      <alignment horizontal="left" vertical="center" wrapText="1"/>
    </xf>
    <xf numFmtId="0" fontId="12" fillId="0" borderId="13" xfId="84" applyFont="1" applyFill="1" applyBorder="1" applyAlignment="1">
      <alignment horizontal="left" vertical="center" wrapText="1"/>
    </xf>
    <xf numFmtId="0" fontId="12" fillId="0" borderId="12" xfId="84" applyFont="1" applyFill="1" applyBorder="1" applyAlignment="1">
      <alignment vertical="center"/>
    </xf>
    <xf numFmtId="0" fontId="12" fillId="0" borderId="0" xfId="84" applyFont="1" applyFill="1" applyBorder="1" applyAlignment="1">
      <alignment vertical="center"/>
    </xf>
    <xf numFmtId="0" fontId="12" fillId="0" borderId="13" xfId="84" applyFont="1" applyFill="1" applyBorder="1" applyAlignment="1">
      <alignment vertical="center"/>
    </xf>
    <xf numFmtId="0" fontId="14" fillId="36" borderId="6" xfId="84" applyFont="1" applyFill="1" applyBorder="1" applyAlignment="1">
      <alignment horizontal="center" vertical="center" wrapText="1"/>
    </xf>
    <xf numFmtId="0" fontId="14" fillId="36" borderId="2" xfId="84" applyFont="1" applyFill="1" applyBorder="1" applyAlignment="1">
      <alignment horizontal="center" vertical="center" wrapText="1"/>
    </xf>
    <xf numFmtId="0" fontId="14" fillId="36" borderId="4" xfId="84" applyFont="1" applyFill="1" applyBorder="1" applyAlignment="1">
      <alignment horizontal="center" vertical="center" wrapText="1"/>
    </xf>
    <xf numFmtId="0" fontId="14" fillId="36" borderId="7" xfId="84" applyFont="1" applyFill="1" applyBorder="1" applyAlignment="1">
      <alignment horizontal="center" vertical="center" wrapText="1"/>
    </xf>
    <xf numFmtId="0" fontId="14" fillId="36" borderId="10" xfId="84" applyFont="1" applyFill="1" applyBorder="1" applyAlignment="1">
      <alignment horizontal="center" vertical="center" wrapText="1"/>
    </xf>
    <xf numFmtId="0" fontId="12" fillId="0" borderId="12" xfId="66" applyNumberFormat="1" applyFont="1" applyFill="1" applyBorder="1" applyAlignment="1">
      <alignment horizontal="left" vertical="center" wrapText="1"/>
    </xf>
    <xf numFmtId="0" fontId="4" fillId="0" borderId="0" xfId="66" applyFill="1" applyAlignment="1">
      <alignment horizontal="left" vertical="center" wrapText="1"/>
    </xf>
    <xf numFmtId="0" fontId="4" fillId="0" borderId="13" xfId="66" applyFill="1" applyBorder="1" applyAlignment="1">
      <alignment horizontal="left" vertical="center" wrapText="1"/>
    </xf>
    <xf numFmtId="0" fontId="12" fillId="0" borderId="12" xfId="66" applyFont="1" applyFill="1" applyBorder="1" applyAlignment="1">
      <alignment vertical="top" wrapText="1"/>
    </xf>
    <xf numFmtId="0" fontId="12" fillId="0" borderId="0" xfId="66" applyFont="1" applyFill="1" applyBorder="1" applyAlignment="1">
      <alignment vertical="top" wrapText="1"/>
    </xf>
    <xf numFmtId="0" fontId="12" fillId="0" borderId="13" xfId="66" applyFont="1" applyFill="1" applyBorder="1" applyAlignment="1">
      <alignment vertical="top" wrapText="1"/>
    </xf>
    <xf numFmtId="0" fontId="14" fillId="36" borderId="11" xfId="84" applyFont="1" applyFill="1" applyBorder="1" applyAlignment="1">
      <alignment horizontal="center" vertical="center" wrapText="1"/>
    </xf>
    <xf numFmtId="0" fontId="14" fillId="36" borderId="14" xfId="84" applyFont="1" applyFill="1" applyBorder="1" applyAlignment="1">
      <alignment horizontal="center" vertical="center" wrapText="1"/>
    </xf>
    <xf numFmtId="0" fontId="4" fillId="0" borderId="0" xfId="66" applyFill="1" applyBorder="1" applyAlignment="1">
      <alignment horizontal="left" vertical="center" wrapText="1"/>
    </xf>
    <xf numFmtId="0" fontId="12" fillId="0" borderId="14" xfId="84" applyFont="1" applyFill="1" applyBorder="1" applyAlignment="1">
      <alignment horizontal="left" vertical="center" wrapText="1"/>
    </xf>
    <xf numFmtId="0" fontId="12" fillId="0" borderId="5" xfId="84" applyFont="1" applyFill="1" applyBorder="1" applyAlignment="1">
      <alignment horizontal="left" vertical="center" wrapText="1"/>
    </xf>
    <xf numFmtId="0" fontId="12" fillId="0" borderId="9" xfId="84" applyFont="1" applyFill="1" applyBorder="1" applyAlignment="1">
      <alignment horizontal="left" vertical="center" wrapText="1"/>
    </xf>
    <xf numFmtId="0" fontId="14" fillId="34" borderId="6" xfId="66" applyFont="1" applyFill="1" applyBorder="1" applyAlignment="1">
      <alignment horizontal="center" vertical="center" wrapText="1"/>
    </xf>
    <xf numFmtId="0" fontId="14" fillId="34" borderId="2" xfId="66" applyFont="1" applyFill="1" applyBorder="1" applyAlignment="1">
      <alignment horizontal="center" vertical="center" wrapText="1"/>
    </xf>
    <xf numFmtId="0" fontId="14" fillId="34" borderId="11" xfId="66" applyFont="1" applyFill="1" applyBorder="1" applyAlignment="1">
      <alignment horizontal="center" vertical="center" wrapText="1"/>
    </xf>
    <xf numFmtId="0" fontId="14" fillId="34" borderId="14" xfId="66" applyFont="1" applyFill="1" applyBorder="1" applyAlignment="1">
      <alignment horizontal="center" vertical="center" wrapText="1"/>
    </xf>
    <xf numFmtId="0" fontId="14" fillId="34" borderId="4" xfId="66" applyFont="1" applyFill="1" applyBorder="1" applyAlignment="1">
      <alignment horizontal="center" vertical="center" wrapText="1"/>
    </xf>
    <xf numFmtId="0" fontId="14" fillId="34" borderId="7" xfId="66" applyFont="1" applyFill="1" applyBorder="1" applyAlignment="1">
      <alignment horizontal="center" vertical="center" wrapText="1"/>
    </xf>
    <xf numFmtId="0" fontId="14" fillId="34" borderId="10" xfId="66" applyFont="1" applyFill="1" applyBorder="1" applyAlignment="1">
      <alignment horizontal="center" vertical="center" wrapText="1"/>
    </xf>
    <xf numFmtId="0" fontId="12" fillId="0" borderId="12" xfId="66" applyFont="1" applyFill="1" applyBorder="1" applyAlignment="1">
      <alignment vertical="center" wrapText="1"/>
    </xf>
    <xf numFmtId="0" fontId="12" fillId="0" borderId="0" xfId="66" applyFont="1" applyFill="1" applyBorder="1" applyAlignment="1">
      <alignment vertical="center" wrapText="1"/>
    </xf>
    <xf numFmtId="0" fontId="12" fillId="0" borderId="13" xfId="66" applyFont="1" applyFill="1" applyBorder="1" applyAlignment="1">
      <alignment vertical="center" wrapText="1"/>
    </xf>
    <xf numFmtId="0" fontId="12" fillId="0" borderId="11" xfId="66" applyFont="1" applyFill="1" applyBorder="1" applyAlignment="1">
      <alignment vertical="center" wrapText="1"/>
    </xf>
    <xf numFmtId="0" fontId="12" fillId="0" borderId="15" xfId="66" applyFont="1" applyFill="1" applyBorder="1" applyAlignment="1">
      <alignment vertical="center" wrapText="1"/>
    </xf>
    <xf numFmtId="0" fontId="12" fillId="0" borderId="8" xfId="66" applyFont="1" applyFill="1" applyBorder="1" applyAlignment="1">
      <alignment vertical="center" wrapText="1"/>
    </xf>
    <xf numFmtId="0" fontId="10" fillId="34" borderId="4" xfId="66" applyFont="1" applyFill="1" applyBorder="1" applyAlignment="1">
      <alignment horizontal="center" vertical="center" wrapText="1"/>
    </xf>
    <xf numFmtId="0" fontId="10" fillId="34" borderId="7" xfId="66" applyFont="1" applyFill="1" applyBorder="1" applyAlignment="1">
      <alignment horizontal="center" vertical="center" wrapText="1"/>
    </xf>
    <xf numFmtId="0" fontId="10" fillId="34" borderId="10" xfId="66" applyFont="1" applyFill="1" applyBorder="1" applyAlignment="1">
      <alignment horizontal="center" vertical="center" wrapText="1"/>
    </xf>
    <xf numFmtId="0" fontId="12" fillId="0" borderId="4" xfId="66" applyFont="1" applyBorder="1" applyAlignment="1">
      <alignment horizontal="left" vertical="center"/>
    </xf>
    <xf numFmtId="0" fontId="12" fillId="0" borderId="7" xfId="66" applyFont="1" applyBorder="1" applyAlignment="1">
      <alignment horizontal="left" vertical="center"/>
    </xf>
    <xf numFmtId="0" fontId="12" fillId="0" borderId="10" xfId="66" applyFont="1" applyBorder="1" applyAlignment="1">
      <alignment horizontal="left" vertical="center"/>
    </xf>
    <xf numFmtId="0" fontId="12" fillId="35" borderId="12" xfId="0" applyFont="1" applyFill="1" applyBorder="1" applyAlignment="1">
      <alignment horizontal="left" vertical="center" wrapText="1"/>
    </xf>
    <xf numFmtId="0" fontId="12" fillId="35" borderId="0" xfId="0" applyFont="1" applyFill="1" applyBorder="1" applyAlignment="1">
      <alignment horizontal="left" vertical="center" wrapText="1"/>
    </xf>
    <xf numFmtId="0" fontId="12" fillId="35" borderId="13" xfId="0" applyFont="1" applyFill="1" applyBorder="1" applyAlignment="1">
      <alignment horizontal="left" vertical="center" wrapText="1"/>
    </xf>
    <xf numFmtId="0" fontId="12" fillId="0" borderId="12" xfId="0" applyFont="1" applyBorder="1" applyAlignment="1">
      <alignment vertical="center"/>
    </xf>
    <xf numFmtId="0" fontId="12" fillId="0" borderId="0" xfId="0" applyFont="1" applyBorder="1" applyAlignment="1">
      <alignment vertical="center"/>
    </xf>
    <xf numFmtId="0" fontId="12" fillId="0" borderId="13" xfId="0" applyFont="1" applyBorder="1" applyAlignment="1">
      <alignment vertical="center"/>
    </xf>
    <xf numFmtId="0" fontId="12" fillId="0" borderId="11" xfId="0" applyFont="1" applyFill="1" applyBorder="1" applyAlignment="1">
      <alignment vertical="center" wrapText="1"/>
    </xf>
    <xf numFmtId="0" fontId="12" fillId="0" borderId="15" xfId="0" applyFont="1" applyFill="1" applyBorder="1" applyAlignment="1">
      <alignment vertical="center" wrapText="1"/>
    </xf>
    <xf numFmtId="0" fontId="12" fillId="0" borderId="8" xfId="0" applyFont="1" applyFill="1" applyBorder="1" applyAlignment="1">
      <alignment vertical="center" wrapText="1"/>
    </xf>
    <xf numFmtId="0" fontId="12" fillId="0" borderId="12" xfId="0" applyFont="1" applyFill="1" applyBorder="1" applyAlignment="1">
      <alignment vertical="center"/>
    </xf>
    <xf numFmtId="0" fontId="12" fillId="0" borderId="0" xfId="0" applyFont="1" applyFill="1" applyBorder="1" applyAlignment="1">
      <alignment vertical="center"/>
    </xf>
    <xf numFmtId="0" fontId="12" fillId="0" borderId="13" xfId="0" applyFont="1" applyFill="1" applyBorder="1" applyAlignment="1">
      <alignment vertical="center"/>
    </xf>
    <xf numFmtId="0" fontId="12" fillId="0" borderId="14" xfId="0" applyFont="1" applyFill="1" applyBorder="1" applyAlignment="1">
      <alignment vertical="center" wrapText="1"/>
    </xf>
    <xf numFmtId="0" fontId="12" fillId="0" borderId="5" xfId="0" applyFont="1" applyFill="1" applyBorder="1" applyAlignment="1">
      <alignment vertical="center" wrapText="1"/>
    </xf>
    <xf numFmtId="0" fontId="12" fillId="0" borderId="9" xfId="0" applyFont="1" applyFill="1" applyBorder="1" applyAlignment="1">
      <alignment vertical="center" wrapText="1"/>
    </xf>
    <xf numFmtId="0" fontId="49" fillId="34" borderId="4" xfId="66" applyFont="1" applyFill="1" applyBorder="1" applyAlignment="1">
      <alignment horizontal="center" vertical="center" wrapText="1"/>
    </xf>
    <xf numFmtId="0" fontId="49" fillId="34" borderId="7" xfId="66" applyFont="1" applyFill="1" applyBorder="1" applyAlignment="1">
      <alignment horizontal="center" vertical="center" wrapText="1"/>
    </xf>
    <xf numFmtId="0" fontId="49" fillId="34" borderId="10" xfId="66" applyFont="1" applyFill="1" applyBorder="1" applyAlignment="1">
      <alignment horizontal="center" vertical="center" wrapText="1"/>
    </xf>
    <xf numFmtId="0" fontId="14" fillId="34" borderId="4" xfId="84" applyFont="1" applyFill="1" applyBorder="1" applyAlignment="1">
      <alignment horizontal="left" vertical="center" wrapText="1"/>
    </xf>
    <xf numFmtId="0" fontId="14" fillId="34" borderId="7" xfId="84" applyFont="1" applyFill="1" applyBorder="1" applyAlignment="1">
      <alignment horizontal="left" vertical="center" wrapText="1"/>
    </xf>
    <xf numFmtId="0" fontId="14" fillId="34" borderId="10" xfId="84" applyFont="1" applyFill="1" applyBorder="1" applyAlignment="1">
      <alignment horizontal="left" vertical="center" wrapText="1"/>
    </xf>
    <xf numFmtId="0" fontId="4" fillId="0" borderId="7" xfId="66" applyBorder="1" applyAlignment="1">
      <alignment horizontal="left"/>
    </xf>
    <xf numFmtId="0" fontId="14" fillId="0" borderId="6" xfId="66" quotePrefix="1" applyFont="1" applyBorder="1" applyAlignment="1">
      <alignment horizontal="center" vertical="top"/>
    </xf>
    <xf numFmtId="0" fontId="4" fillId="0" borderId="1" xfId="66" applyBorder="1"/>
    <xf numFmtId="0" fontId="4" fillId="0" borderId="2" xfId="66" applyBorder="1"/>
    <xf numFmtId="0" fontId="14" fillId="0" borderId="1" xfId="66" quotePrefix="1" applyFont="1" applyBorder="1" applyAlignment="1">
      <alignment horizontal="center" vertical="top"/>
    </xf>
    <xf numFmtId="0" fontId="14" fillId="0" borderId="2" xfId="66" quotePrefix="1" applyFont="1" applyBorder="1" applyAlignment="1">
      <alignment horizontal="center" vertical="top"/>
    </xf>
    <xf numFmtId="2" fontId="14" fillId="0" borderId="14" xfId="66" quotePrefix="1" applyNumberFormat="1" applyFont="1" applyBorder="1" applyAlignment="1">
      <alignment horizontal="center" vertical="center"/>
    </xf>
    <xf numFmtId="2" fontId="14" fillId="0" borderId="9" xfId="66" quotePrefix="1" applyNumberFormat="1" applyFont="1" applyBorder="1" applyAlignment="1">
      <alignment horizontal="center" vertical="center"/>
    </xf>
    <xf numFmtId="43" fontId="14" fillId="0" borderId="4" xfId="66" applyNumberFormat="1" applyFont="1" applyBorder="1" applyAlignment="1">
      <alignment horizontal="center" vertical="center"/>
    </xf>
    <xf numFmtId="43" fontId="14" fillId="0" borderId="10" xfId="66" applyNumberFormat="1" applyFont="1" applyBorder="1" applyAlignment="1">
      <alignment horizontal="center" vertical="center"/>
    </xf>
    <xf numFmtId="43" fontId="16" fillId="0" borderId="4" xfId="42" applyFont="1" applyBorder="1" applyAlignment="1">
      <alignment horizontal="center" vertical="center"/>
    </xf>
    <xf numFmtId="43" fontId="16" fillId="0" borderId="10" xfId="42" applyFont="1" applyBorder="1" applyAlignment="1">
      <alignment horizontal="center" vertical="center"/>
    </xf>
    <xf numFmtId="0" fontId="14" fillId="34" borderId="1" xfId="66" applyFont="1" applyFill="1" applyBorder="1" applyAlignment="1">
      <alignment horizontal="center" vertical="center" wrapText="1"/>
    </xf>
    <xf numFmtId="0" fontId="11" fillId="34" borderId="4" xfId="66" applyFont="1" applyFill="1" applyBorder="1" applyAlignment="1">
      <alignment horizontal="center" vertical="center" wrapText="1"/>
    </xf>
    <xf numFmtId="0" fontId="4" fillId="34" borderId="7" xfId="66" applyFill="1" applyBorder="1"/>
    <xf numFmtId="0" fontId="4" fillId="34" borderId="10" xfId="66" applyFill="1" applyBorder="1"/>
    <xf numFmtId="0" fontId="14" fillId="0" borderId="4" xfId="66" applyFont="1" applyBorder="1" applyAlignment="1">
      <alignment horizontal="center" vertical="center"/>
    </xf>
    <xf numFmtId="0" fontId="14" fillId="0" borderId="10" xfId="66" applyFont="1" applyBorder="1" applyAlignment="1">
      <alignment horizontal="center" vertical="center"/>
    </xf>
    <xf numFmtId="0" fontId="14" fillId="0" borderId="4" xfId="66" applyFont="1" applyBorder="1" applyAlignment="1">
      <alignment horizontal="center" vertical="center" wrapText="1"/>
    </xf>
    <xf numFmtId="0" fontId="14" fillId="34" borderId="4" xfId="84" applyFont="1" applyFill="1" applyBorder="1" applyAlignment="1">
      <alignment horizontal="center" vertical="center" wrapText="1"/>
    </xf>
    <xf numFmtId="0" fontId="14" fillId="34" borderId="7" xfId="84" applyFont="1" applyFill="1" applyBorder="1" applyAlignment="1">
      <alignment horizontal="center" vertical="center" wrapText="1"/>
    </xf>
    <xf numFmtId="0" fontId="14" fillId="34" borderId="10" xfId="84" applyFont="1" applyFill="1" applyBorder="1" applyAlignment="1">
      <alignment horizontal="center" vertical="center" wrapText="1"/>
    </xf>
    <xf numFmtId="0" fontId="14" fillId="0" borderId="4" xfId="84" applyFont="1" applyBorder="1" applyAlignment="1">
      <alignment horizontal="justify" vertical="center" wrapText="1"/>
    </xf>
    <xf numFmtId="0" fontId="14" fillId="0" borderId="10" xfId="84" applyFont="1" applyBorder="1" applyAlignment="1">
      <alignment horizontal="justify" vertical="center" wrapText="1"/>
    </xf>
    <xf numFmtId="0" fontId="16" fillId="0" borderId="10" xfId="84" applyFont="1" applyBorder="1"/>
    <xf numFmtId="0" fontId="10" fillId="34" borderId="4" xfId="84" applyFont="1" applyFill="1" applyBorder="1" applyAlignment="1">
      <alignment horizontal="center" vertical="center" wrapText="1"/>
    </xf>
    <xf numFmtId="0" fontId="10" fillId="34" borderId="7" xfId="84" applyFont="1" applyFill="1" applyBorder="1" applyAlignment="1">
      <alignment horizontal="center" vertical="center" wrapText="1"/>
    </xf>
    <xf numFmtId="0" fontId="10" fillId="34" borderId="10" xfId="84" applyFont="1" applyFill="1" applyBorder="1" applyAlignment="1">
      <alignment horizontal="center" vertical="center" wrapText="1"/>
    </xf>
    <xf numFmtId="0" fontId="16" fillId="0" borderId="7" xfId="84" applyFont="1" applyBorder="1" applyAlignment="1">
      <alignment horizontal="center"/>
    </xf>
    <xf numFmtId="0" fontId="11" fillId="34" borderId="6" xfId="131" applyFont="1" applyFill="1" applyBorder="1" applyAlignment="1">
      <alignment horizontal="center" vertical="center" wrapText="1"/>
    </xf>
    <xf numFmtId="0" fontId="11" fillId="34" borderId="2" xfId="131" applyFont="1" applyFill="1" applyBorder="1" applyAlignment="1">
      <alignment horizontal="center" vertical="center" wrapText="1"/>
    </xf>
    <xf numFmtId="0" fontId="16" fillId="34" borderId="7" xfId="0" applyFont="1" applyFill="1" applyBorder="1"/>
    <xf numFmtId="0" fontId="14" fillId="34" borderId="6" xfId="131" applyFont="1" applyFill="1" applyBorder="1" applyAlignment="1">
      <alignment horizontal="center" vertical="center" wrapText="1"/>
    </xf>
    <xf numFmtId="0" fontId="14" fillId="34" borderId="2" xfId="131" applyFont="1" applyFill="1" applyBorder="1" applyAlignment="1">
      <alignment horizontal="center" vertical="center" wrapText="1"/>
    </xf>
    <xf numFmtId="0" fontId="12" fillId="34" borderId="0" xfId="134" applyFont="1" applyFill="1" applyBorder="1" applyAlignment="1">
      <alignment horizontal="center" vertical="center"/>
    </xf>
    <xf numFmtId="0" fontId="12" fillId="34" borderId="32" xfId="92" applyFont="1" applyFill="1" applyBorder="1" applyAlignment="1">
      <alignment horizontal="center" vertical="center"/>
    </xf>
    <xf numFmtId="0" fontId="12" fillId="34" borderId="31" xfId="92" applyFont="1" applyFill="1" applyBorder="1" applyAlignment="1">
      <alignment horizontal="center" vertical="center"/>
    </xf>
    <xf numFmtId="0" fontId="12" fillId="34" borderId="30" xfId="92" applyFont="1" applyFill="1" applyBorder="1" applyAlignment="1">
      <alignment horizontal="center" vertical="center"/>
    </xf>
    <xf numFmtId="0" fontId="12" fillId="34" borderId="29" xfId="92" applyFont="1" applyFill="1" applyBorder="1" applyAlignment="1">
      <alignment horizontal="center" vertical="center"/>
    </xf>
    <xf numFmtId="0" fontId="12" fillId="34" borderId="0" xfId="92" applyFont="1" applyFill="1" applyBorder="1" applyAlignment="1">
      <alignment horizontal="center" vertical="center"/>
    </xf>
    <xf numFmtId="0" fontId="12" fillId="34" borderId="28" xfId="92" applyFont="1" applyFill="1" applyBorder="1" applyAlignment="1">
      <alignment horizontal="center" vertical="center"/>
    </xf>
    <xf numFmtId="0" fontId="12" fillId="34" borderId="28" xfId="134" applyFont="1" applyFill="1" applyBorder="1" applyAlignment="1">
      <alignment horizontal="center" vertical="center"/>
    </xf>
    <xf numFmtId="0" fontId="12" fillId="34" borderId="0" xfId="134" applyFont="1" applyFill="1" applyBorder="1" applyAlignment="1">
      <alignment horizontal="center" vertical="center" wrapText="1"/>
    </xf>
  </cellXfs>
  <cellStyles count="138">
    <cellStyle name="20% - Énfasis1 2" xfId="1"/>
    <cellStyle name="20% - Énfasis2 2" xfId="2"/>
    <cellStyle name="20% - Énfasis3 2" xfId="3"/>
    <cellStyle name="20% - Énfasis4 2" xfId="4"/>
    <cellStyle name="20% - Énfasis5 2" xfId="5"/>
    <cellStyle name="20% - Énfasis5 3" xfId="6"/>
    <cellStyle name="20% - Énfasis6 2" xfId="7"/>
    <cellStyle name="20% - Énfasis6 3" xfId="8"/>
    <cellStyle name="40% - Énfasis1 2" xfId="9"/>
    <cellStyle name="40% - Énfasis1 3" xfId="10"/>
    <cellStyle name="40% - Énfasis2 2" xfId="11"/>
    <cellStyle name="40% - Énfasis2 3" xfId="12"/>
    <cellStyle name="40% - Énfasis3 2" xfId="13"/>
    <cellStyle name="40% - Énfasis4 2" xfId="14"/>
    <cellStyle name="40% - Énfasis4 3" xfId="15"/>
    <cellStyle name="40% - Énfasis5 2" xfId="16"/>
    <cellStyle name="40% - Énfasis5 3" xfId="17"/>
    <cellStyle name="40% - Énfasis6 2" xfId="18"/>
    <cellStyle name="40% - Énfasis6 3" xfId="19"/>
    <cellStyle name="60% - Énfasis1 2" xfId="20"/>
    <cellStyle name="60% - Énfasis2 2" xfId="21"/>
    <cellStyle name="60% - Énfasis3 2" xfId="22"/>
    <cellStyle name="60% - Énfasis4 2" xfId="23"/>
    <cellStyle name="60% - Énfasis5 2" xfId="24"/>
    <cellStyle name="60% - Énfasis6 2" xfId="25"/>
    <cellStyle name="Buena 2" xfId="26"/>
    <cellStyle name="Cálculo 2" xfId="27"/>
    <cellStyle name="Celda de comprobación 2" xfId="28"/>
    <cellStyle name="Celda vinculada 2" xfId="29"/>
    <cellStyle name="Encabezado 4 2" xfId="30"/>
    <cellStyle name="Énfasis1 2" xfId="31"/>
    <cellStyle name="Énfasis2 2" xfId="32"/>
    <cellStyle name="Énfasis3 2" xfId="33"/>
    <cellStyle name="Énfasis4 2" xfId="34"/>
    <cellStyle name="Énfasis5 2" xfId="35"/>
    <cellStyle name="Énfasis6 2" xfId="36"/>
    <cellStyle name="Entrada 2" xfId="37"/>
    <cellStyle name="Euro" xfId="38"/>
    <cellStyle name="Excel Built-in Normal" xfId="39"/>
    <cellStyle name="Excel Built-in Normal 2" xfId="40"/>
    <cellStyle name="Incorrecto 2" xfId="41"/>
    <cellStyle name="Millares" xfId="42" builtinId="3"/>
    <cellStyle name="Millares 2" xfId="43"/>
    <cellStyle name="Millares 2 2" xfId="44"/>
    <cellStyle name="Millares 2 2 2" xfId="45"/>
    <cellStyle name="Millares 2 3" xfId="46"/>
    <cellStyle name="Millares 2 3 2" xfId="47"/>
    <cellStyle name="Millares 2 3 3" xfId="48"/>
    <cellStyle name="Millares 3" xfId="49"/>
    <cellStyle name="Millares 3 2" xfId="50"/>
    <cellStyle name="Millares 3 2 2" xfId="51"/>
    <cellStyle name="Millares 3 3" xfId="52"/>
    <cellStyle name="Millares 4" xfId="53"/>
    <cellStyle name="Millares 4 2" xfId="130"/>
    <cellStyle name="Millares 5" xfId="54"/>
    <cellStyle name="Millares 6" xfId="55"/>
    <cellStyle name="Millares 6 2" xfId="56"/>
    <cellStyle name="Millares 7" xfId="57"/>
    <cellStyle name="Millares 7 2" xfId="58"/>
    <cellStyle name="Millares 8" xfId="59"/>
    <cellStyle name="Millares 8 2" xfId="133"/>
    <cellStyle name="Millares 8 2 2" xfId="136"/>
    <cellStyle name="Moneda 2" xfId="60"/>
    <cellStyle name="Moneda 2 2" xfId="61"/>
    <cellStyle name="Moneda 3" xfId="62"/>
    <cellStyle name="Neutral 2" xfId="63"/>
    <cellStyle name="Normal" xfId="0" builtinId="0"/>
    <cellStyle name="Normal 10" xfId="64"/>
    <cellStyle name="Normal 10 2" xfId="65"/>
    <cellStyle name="Normal 10 2 2" xfId="66"/>
    <cellStyle name="Normal 11" xfId="67"/>
    <cellStyle name="Normal 12" xfId="68"/>
    <cellStyle name="Normal 12 2" xfId="69"/>
    <cellStyle name="Normal 13" xfId="70"/>
    <cellStyle name="Normal 13 2" xfId="71"/>
    <cellStyle name="Normal 13 2 2" xfId="72"/>
    <cellStyle name="Normal 14" xfId="73"/>
    <cellStyle name="Normal 15" xfId="74"/>
    <cellStyle name="Normal 16" xfId="75"/>
    <cellStyle name="Normal 17" xfId="76"/>
    <cellStyle name="Normal 17 2" xfId="77"/>
    <cellStyle name="Normal 18" xfId="78"/>
    <cellStyle name="Normal 18 2" xfId="79"/>
    <cellStyle name="Normal 19" xfId="80"/>
    <cellStyle name="Normal 19 2" xfId="135"/>
    <cellStyle name="Normal 19 2 2" xfId="137"/>
    <cellStyle name="Normal 2" xfId="81"/>
    <cellStyle name="Normal 2 2" xfId="82"/>
    <cellStyle name="Normal 2 2 2" xfId="83"/>
    <cellStyle name="Normal 2 2 2 2" xfId="84"/>
    <cellStyle name="Normal 2 3" xfId="85"/>
    <cellStyle name="Normal 2 3 2" xfId="86"/>
    <cellStyle name="Normal 2 4" xfId="87"/>
    <cellStyle name="Normal 2 5" xfId="88"/>
    <cellStyle name="Normal 2 6" xfId="89"/>
    <cellStyle name="Normal 2 7" xfId="90"/>
    <cellStyle name="Normal 2 8" xfId="91"/>
    <cellStyle name="Normal 2 9" xfId="92"/>
    <cellStyle name="Normal 2_BASE 2010 B" xfId="93"/>
    <cellStyle name="Normal 3" xfId="94"/>
    <cellStyle name="Normal 3 2" xfId="95"/>
    <cellStyle name="Normal 3 3" xfId="96"/>
    <cellStyle name="Normal 3 3 2" xfId="97"/>
    <cellStyle name="Normal 3 4" xfId="98"/>
    <cellStyle name="Normal 3 5" xfId="99"/>
    <cellStyle name="Normal 3 5 2" xfId="100"/>
    <cellStyle name="Normal 4" xfId="101"/>
    <cellStyle name="Normal 4 2" xfId="102"/>
    <cellStyle name="Normal 4 2 2" xfId="103"/>
    <cellStyle name="Normal 4 3" xfId="104"/>
    <cellStyle name="Normal 5" xfId="105"/>
    <cellStyle name="Normal 5 2" xfId="106"/>
    <cellStyle name="Normal 5 2 2" xfId="107"/>
    <cellStyle name="Normal 5 3" xfId="108"/>
    <cellStyle name="Normal 5 3 2" xfId="109"/>
    <cellStyle name="Normal 6" xfId="110"/>
    <cellStyle name="Normal 7" xfId="111"/>
    <cellStyle name="Normal 8" xfId="112"/>
    <cellStyle name="Normal 8 2" xfId="113"/>
    <cellStyle name="Normal 9" xfId="114"/>
    <cellStyle name="Normal_FORMATO IAIE IAT" xfId="131"/>
    <cellStyle name="Normal_Formatos E-M  2008 Benito Juárez" xfId="132"/>
    <cellStyle name="Normal_Invi_07_LEER" xfId="134"/>
    <cellStyle name="Notas 2" xfId="115"/>
    <cellStyle name="Notas 3" xfId="116"/>
    <cellStyle name="Notas 3 2" xfId="117"/>
    <cellStyle name="Porcentual 2" xfId="118"/>
    <cellStyle name="Porcentual 2 2" xfId="119"/>
    <cellStyle name="Porcentual 2 2 2" xfId="120"/>
    <cellStyle name="Porcentual 2 3" xfId="121"/>
    <cellStyle name="Salida 2" xfId="122"/>
    <cellStyle name="Texto de advertencia 2" xfId="123"/>
    <cellStyle name="Texto explicativo 2" xfId="124"/>
    <cellStyle name="Título 1 2" xfId="125"/>
    <cellStyle name="Título 2 2" xfId="126"/>
    <cellStyle name="Título 3 2" xfId="127"/>
    <cellStyle name="Título 4" xfId="128"/>
    <cellStyle name="Total 2" xfId="129"/>
  </cellStyles>
  <dxfs count="20">
    <dxf>
      <font>
        <color theme="0"/>
      </font>
    </dxf>
    <dxf>
      <font>
        <color theme="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externalLink" Target="externalLinks/externalLink2.xml"/><Relationship Id="rId47" Type="http://schemas.openxmlformats.org/officeDocument/2006/relationships/externalLink" Target="externalLinks/externalLink7.xml"/><Relationship Id="rId50"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externalLink" Target="externalLinks/externalLink6.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externalLink" Target="externalLinks/externalLink3.xml"/><Relationship Id="rId48"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calcChain" Target="calcChain.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10.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1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12.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13.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14.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15.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16.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17.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18.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19.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20.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2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22.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23.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24.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25.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26.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27.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28.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29.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30.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3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32.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33.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34.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35.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36.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37.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39.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879475</xdr:colOff>
      <xdr:row>5</xdr:row>
      <xdr:rowOff>63500</xdr:rowOff>
    </xdr:from>
    <xdr:to>
      <xdr:col>8</xdr:col>
      <xdr:colOff>2279650</xdr:colOff>
      <xdr:row>24</xdr:row>
      <xdr:rowOff>85725</xdr:rowOff>
    </xdr:to>
    <xdr:sp macro="" textlink="">
      <xdr:nvSpPr>
        <xdr:cNvPr id="2" name="1 Rectángulo"/>
        <xdr:cNvSpPr/>
      </xdr:nvSpPr>
      <xdr:spPr>
        <a:xfrm>
          <a:off x="1752600" y="1349375"/>
          <a:ext cx="7369175" cy="38163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lang="es-ES" sz="8800" b="1" cap="none" spc="0">
              <a:ln w="12700">
                <a:solidFill>
                  <a:schemeClr val="tx2">
                    <a:satMod val="155000"/>
                  </a:schemeClr>
                </a:solidFill>
                <a:prstDash val="solid"/>
              </a:ln>
              <a:solidFill>
                <a:sysClr val="windowText" lastClr="000000"/>
              </a:solidFill>
              <a:effectLst>
                <a:outerShdw blurRad="41275" dist="20320" dir="1800000" algn="tl" rotWithShape="0">
                  <a:srgbClr val="000000">
                    <a:alpha val="40000"/>
                  </a:srgbClr>
                </a:outerShdw>
              </a:effectLst>
            </a:rPr>
            <a:t>No</a:t>
          </a:r>
          <a:r>
            <a:rPr lang="es-ES" sz="8800" b="1" cap="none" spc="0" baseline="0">
              <a:ln w="12700">
                <a:solidFill>
                  <a:schemeClr val="tx2">
                    <a:satMod val="155000"/>
                  </a:schemeClr>
                </a:solidFill>
                <a:prstDash val="solid"/>
              </a:ln>
              <a:solidFill>
                <a:sysClr val="windowText" lastClr="000000"/>
              </a:solidFill>
              <a:effectLst>
                <a:outerShdw blurRad="41275" dist="20320" dir="1800000" algn="tl" rotWithShape="0">
                  <a:srgbClr val="000000">
                    <a:alpha val="40000"/>
                  </a:srgbClr>
                </a:outerShdw>
              </a:effectLst>
            </a:rPr>
            <a:t>  Aplica</a:t>
          </a:r>
          <a:endParaRPr lang="es-ES" sz="8800" b="1" cap="none" spc="0">
            <a:ln w="12700">
              <a:solidFill>
                <a:schemeClr val="tx2">
                  <a:satMod val="155000"/>
                </a:schemeClr>
              </a:solidFill>
              <a:prstDash val="solid"/>
            </a:ln>
            <a:solidFill>
              <a:sysClr val="windowText" lastClr="000000"/>
            </a:solidFill>
            <a:effectLst>
              <a:outerShdw blurRad="41275" dist="20320" dir="1800000" algn="tl" rotWithShape="0">
                <a:srgbClr val="000000">
                  <a:alpha val="40000"/>
                </a:srgbClr>
              </a:outerShdw>
            </a:effectLst>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xdr:col>
      <xdr:colOff>1017798</xdr:colOff>
      <xdr:row>14</xdr:row>
      <xdr:rowOff>631323</xdr:rowOff>
    </xdr:from>
    <xdr:ext cx="3317447" cy="937629"/>
    <xdr:sp macro="" textlink="">
      <xdr:nvSpPr>
        <xdr:cNvPr id="2" name="Rectángulo 1"/>
        <xdr:cNvSpPr/>
      </xdr:nvSpPr>
      <xdr:spPr>
        <a:xfrm>
          <a:off x="3522873" y="3803148"/>
          <a:ext cx="3317447" cy="937629"/>
        </a:xfrm>
        <a:prstGeom prst="rect">
          <a:avLst/>
        </a:prstGeom>
        <a:noFill/>
      </xdr:spPr>
      <xdr:txBody>
        <a:bodyPr wrap="none" lIns="91440" tIns="45720" rIns="91440" bIns="45720">
          <a:spAutoFit/>
        </a:bodyPr>
        <a:lstStyle/>
        <a:p>
          <a:pPr algn="ctr"/>
          <a:r>
            <a:rPr lang="es-E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rPr>
            <a:t>NO</a:t>
          </a:r>
          <a:r>
            <a:rPr lang="es-ES" sz="5400" b="1" cap="none" spc="0" baseline="0">
              <a:ln w="9525">
                <a:solidFill>
                  <a:schemeClr val="bg1"/>
                </a:solidFill>
                <a:prstDash val="solid"/>
              </a:ln>
              <a:solidFill>
                <a:schemeClr val="tx1"/>
              </a:solidFill>
              <a:effectLst>
                <a:outerShdw blurRad="12700" dist="38100" dir="2700000" algn="tl" rotWithShape="0">
                  <a:schemeClr val="bg1">
                    <a:lumMod val="50000"/>
                  </a:schemeClr>
                </a:outerShdw>
              </a:effectLst>
            </a:rPr>
            <a:t> APLICA</a:t>
          </a:r>
          <a:endParaRPr lang="es-E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0</xdr:col>
      <xdr:colOff>1562100</xdr:colOff>
      <xdr:row>6</xdr:row>
      <xdr:rowOff>0</xdr:rowOff>
    </xdr:from>
    <xdr:to>
      <xdr:col>5</xdr:col>
      <xdr:colOff>1461807</xdr:colOff>
      <xdr:row>21</xdr:row>
      <xdr:rowOff>56030</xdr:rowOff>
    </xdr:to>
    <xdr:sp macro="" textlink="">
      <xdr:nvSpPr>
        <xdr:cNvPr id="2" name="2 Rectángulo"/>
        <xdr:cNvSpPr/>
      </xdr:nvSpPr>
      <xdr:spPr>
        <a:xfrm>
          <a:off x="762000" y="1028700"/>
          <a:ext cx="3814482" cy="262778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lang="es-ES" sz="7200" b="1" cap="none" spc="0">
              <a:ln w="12700">
                <a:solidFill>
                  <a:schemeClr val="tx2">
                    <a:satMod val="155000"/>
                  </a:schemeClr>
                </a:solidFill>
                <a:prstDash val="solid"/>
              </a:ln>
              <a:solidFill>
                <a:sysClr val="windowText" lastClr="000000"/>
              </a:solidFill>
              <a:effectLst>
                <a:outerShdw blurRad="41275" dist="20320" dir="1800000" algn="tl" rotWithShape="0">
                  <a:srgbClr val="000000">
                    <a:alpha val="40000"/>
                  </a:srgbClr>
                </a:outerShdw>
              </a:effectLst>
            </a:rPr>
            <a:t>No</a:t>
          </a:r>
          <a:r>
            <a:rPr lang="es-ES" sz="7200" b="1" cap="none" spc="0" baseline="0">
              <a:ln w="12700">
                <a:solidFill>
                  <a:schemeClr val="tx2">
                    <a:satMod val="155000"/>
                  </a:schemeClr>
                </a:solidFill>
                <a:prstDash val="solid"/>
              </a:ln>
              <a:solidFill>
                <a:sysClr val="windowText" lastClr="000000"/>
              </a:solidFill>
              <a:effectLst>
                <a:outerShdw blurRad="41275" dist="20320" dir="1800000" algn="tl" rotWithShape="0">
                  <a:srgbClr val="000000">
                    <a:alpha val="40000"/>
                  </a:srgbClr>
                </a:outerShdw>
              </a:effectLst>
            </a:rPr>
            <a:t>  Aplica</a:t>
          </a:r>
          <a:endParaRPr lang="es-ES" sz="7200" b="1" cap="none" spc="0">
            <a:ln w="12700">
              <a:solidFill>
                <a:schemeClr val="tx2">
                  <a:satMod val="155000"/>
                </a:schemeClr>
              </a:solidFill>
              <a:prstDash val="solid"/>
            </a:ln>
            <a:solidFill>
              <a:sysClr val="windowText" lastClr="000000"/>
            </a:solidFill>
            <a:effectLst>
              <a:outerShdw blurRad="41275" dist="20320" dir="1800000" algn="tl" rotWithShape="0">
                <a:srgbClr val="000000">
                  <a:alpha val="40000"/>
                </a:srgbClr>
              </a:outerShdw>
            </a:effectLst>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1485900</xdr:colOff>
      <xdr:row>7</xdr:row>
      <xdr:rowOff>123825</xdr:rowOff>
    </xdr:from>
    <xdr:to>
      <xdr:col>5</xdr:col>
      <xdr:colOff>223557</xdr:colOff>
      <xdr:row>25</xdr:row>
      <xdr:rowOff>179855</xdr:rowOff>
    </xdr:to>
    <xdr:sp macro="" textlink="">
      <xdr:nvSpPr>
        <xdr:cNvPr id="2" name="2 Rectángulo"/>
        <xdr:cNvSpPr/>
      </xdr:nvSpPr>
      <xdr:spPr>
        <a:xfrm>
          <a:off x="609600" y="1323975"/>
          <a:ext cx="2661957" cy="313260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lang="es-ES" sz="7200" b="1" cap="none" spc="0" baseline="0">
              <a:ln w="12700">
                <a:solidFill>
                  <a:schemeClr val="tx2">
                    <a:satMod val="155000"/>
                  </a:schemeClr>
                </a:solidFill>
                <a:prstDash val="solid"/>
              </a:ln>
              <a:solidFill>
                <a:sysClr val="windowText" lastClr="000000"/>
              </a:solidFill>
              <a:effectLst>
                <a:outerShdw blurRad="41275" dist="20320" dir="1800000" algn="tl" rotWithShape="0">
                  <a:srgbClr val="000000">
                    <a:alpha val="40000"/>
                  </a:srgbClr>
                </a:outerShdw>
              </a:effectLst>
            </a:rPr>
            <a:t>Sin  Movimientos</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1804147</xdr:colOff>
      <xdr:row>2</xdr:row>
      <xdr:rowOff>112059</xdr:rowOff>
    </xdr:from>
    <xdr:to>
      <xdr:col>2</xdr:col>
      <xdr:colOff>2039470</xdr:colOff>
      <xdr:row>18</xdr:row>
      <xdr:rowOff>280147</xdr:rowOff>
    </xdr:to>
    <xdr:sp macro="" textlink="">
      <xdr:nvSpPr>
        <xdr:cNvPr id="2" name="1 Rectángulo"/>
        <xdr:cNvSpPr/>
      </xdr:nvSpPr>
      <xdr:spPr>
        <a:xfrm>
          <a:off x="765922" y="454959"/>
          <a:ext cx="1521198" cy="264458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lang="es-ES" sz="7200" b="1" cap="none" spc="0">
              <a:ln w="12700">
                <a:solidFill>
                  <a:schemeClr val="tx2">
                    <a:satMod val="155000"/>
                  </a:schemeClr>
                </a:solidFill>
                <a:prstDash val="solid"/>
              </a:ln>
              <a:solidFill>
                <a:sysClr val="windowText" lastClr="000000"/>
              </a:solidFill>
              <a:effectLst>
                <a:outerShdw blurRad="41275" dist="20320" dir="1800000" algn="tl" rotWithShape="0">
                  <a:srgbClr val="000000">
                    <a:alpha val="40000"/>
                  </a:srgbClr>
                </a:outerShdw>
              </a:effectLst>
            </a:rPr>
            <a:t>No</a:t>
          </a:r>
          <a:r>
            <a:rPr lang="es-ES" sz="7200" b="1" cap="none" spc="0" baseline="0">
              <a:ln w="12700">
                <a:solidFill>
                  <a:schemeClr val="tx2">
                    <a:satMod val="155000"/>
                  </a:schemeClr>
                </a:solidFill>
                <a:prstDash val="solid"/>
              </a:ln>
              <a:solidFill>
                <a:sysClr val="windowText" lastClr="000000"/>
              </a:solidFill>
              <a:effectLst>
                <a:outerShdw blurRad="41275" dist="20320" dir="1800000" algn="tl" rotWithShape="0">
                  <a:srgbClr val="000000">
                    <a:alpha val="40000"/>
                  </a:srgbClr>
                </a:outerShdw>
              </a:effectLst>
            </a:rPr>
            <a:t>  Aplica</a:t>
          </a:r>
          <a:endParaRPr lang="es-ES" sz="7200" b="1" cap="none" spc="0">
            <a:ln w="12700">
              <a:solidFill>
                <a:schemeClr val="tx2">
                  <a:satMod val="155000"/>
                </a:schemeClr>
              </a:solidFill>
              <a:prstDash val="solid"/>
            </a:ln>
            <a:solidFill>
              <a:sysClr val="windowText" lastClr="000000"/>
            </a:solidFill>
            <a:effectLst>
              <a:outerShdw blurRad="41275" dist="20320" dir="1800000" algn="tl" rotWithShape="0">
                <a:srgbClr val="000000">
                  <a:alpha val="40000"/>
                </a:srgbClr>
              </a:outerShdw>
            </a:effectLst>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NDRES\Mis%20documentos\2008\Macros\IAT\IAT%20ver%2010.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Mis%20documentos/2008/Macros/IAT/IAT%20ver%2010.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Documents%20and%20Settings/SFINANZAS/Configuraci&#243;n%20local/Archivos%20temporales%20de%20Internet/Content.Outlook/P59IK4FR/Mis%20documentos/2008/Macros/IAT/IAT%20ver%2010.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Documents%20and%20Settings/SFINANZAS/Mis%20documentos/EJERCICIO%202009/GU&#205;A%20IAT2009/GU&#205;A%20E-J%202009/GUIA%20IAT%20ENERO-DICIEMBRE/GU&#205;A%20ULTIMA/Copia%20de%20IAT%20ver%209.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ANDRES\Documents%20and%20Settings\SFINANZAS\Mis%20documentos\EJERCICIO%202009\GU&#205;A%20IAT2009\GU&#205;A%20E-J%202009\GUIA%20IAT%20ENERO-DICIEMBRE\GU&#205;A%20ULTIMA\Copia%20de%20IAT%20ver%209.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Documents%20and%20Settings/SFINANZAS/Configuraci&#243;n%20local/Archivos%20temporales%20de%20Internet/Content.Outlook/P59IK4FR/GUIA%20IAT%20ENERO-DICIEMBRE/GU&#205;A%20ULTIMA/Copia%20de%20IAT%20ver%209.0.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ANDRES\Users\Finanzas\AppData\Local\Microsoft\Windows\Temporary%20Internet%20Files\Content.Outlook\64HL10I4\ESTADO%20ANAL&#205;TICO%20DEL%20EJERCICI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s>
    <sheetDataSet>
      <sheetData sheetId="0">
        <row r="4">
          <cell r="Y4" t="str">
            <v>ASAMBLEA LEGISLATIVA DEL DF</v>
          </cell>
        </row>
        <row r="5">
          <cell r="Y5" t="str">
            <v>AUTORIDAD DEL CENTRO HISTÓRICO</v>
          </cell>
          <cell r="AJ5" t="str">
            <v>01C001</v>
          </cell>
          <cell r="AK5" t="str">
            <v>JEFATURA DE GOBIERNO DEL DF</v>
          </cell>
          <cell r="AL5" t="str">
            <v>UNIDAD RESPONSABLE: 01 C0 01 JEFATURA DE GOBIERNO DEL DF</v>
          </cell>
          <cell r="AM5" t="str">
            <v>JEFATURA</v>
          </cell>
          <cell r="AO5" t="str">
            <v>01</v>
          </cell>
          <cell r="AP5" t="str">
            <v>LEGISLATIVO</v>
          </cell>
          <cell r="AR5" t="str">
            <v>00</v>
          </cell>
          <cell r="AS5" t="str">
            <v>Acciones del Programa Normal</v>
          </cell>
          <cell r="AU5" t="str">
            <v>000000</v>
          </cell>
          <cell r="AV5" t="str">
            <v>Actividad especial para operaciones ajenas</v>
          </cell>
          <cell r="AW5" t="str">
            <v>---</v>
          </cell>
          <cell r="DE5" t="str">
            <v>ASAMBLEA LEGISLATIVA DEL DF</v>
          </cell>
          <cell r="DF5" t="str">
            <v>NO</v>
          </cell>
          <cell r="DH5" t="str">
            <v>ASAMBLEA LEGISLATIVA DEL DF</v>
          </cell>
          <cell r="DI5" t="str">
            <v>NO</v>
          </cell>
        </row>
        <row r="6">
          <cell r="Y6" t="str">
            <v>CAJA DE PREVISIÓN DE LA POLICÍA AUXILIAR DEL DF</v>
          </cell>
          <cell r="AJ6" t="str">
            <v>01CD01</v>
          </cell>
          <cell r="AK6" t="str">
            <v>AUTORIDAD DEL CENTRO HISTÓRICO</v>
          </cell>
          <cell r="AL6" t="str">
            <v>UNIDAD RESPONSABLE: 01 CD 01 AUTORIDAD DEL CENTRO HISTÓRICO</v>
          </cell>
          <cell r="AM6" t="str">
            <v>ACH</v>
          </cell>
          <cell r="AO6" t="str">
            <v>02</v>
          </cell>
          <cell r="AP6" t="str">
            <v>IMPARTICIÓN DE JUSTICIA</v>
          </cell>
          <cell r="AR6" t="str">
            <v>01</v>
          </cell>
          <cell r="AS6" t="str">
            <v>Proyecto GEF</v>
          </cell>
          <cell r="AU6" t="str">
            <v>010042</v>
          </cell>
          <cell r="AV6" t="str">
            <v>Transferencias a Órganos Autónomos</v>
          </cell>
          <cell r="AW6" t="str">
            <v>A/P</v>
          </cell>
          <cell r="DE6" t="str">
            <v>AUTORIDAD DEL CENTRO HISTÓRICO</v>
          </cell>
          <cell r="DF6" t="str">
            <v>NO</v>
          </cell>
          <cell r="DH6" t="str">
            <v>AUTORIDAD DEL CENTRO HISTÓRICO</v>
          </cell>
          <cell r="DI6" t="str">
            <v>NO</v>
          </cell>
        </row>
        <row r="7">
          <cell r="Y7" t="str">
            <v>CAJA DE PREVISIÓN DE LA POLICÍA PREVENTIVA</v>
          </cell>
          <cell r="AJ7" t="str">
            <v>01PDDF</v>
          </cell>
          <cell r="AK7" t="str">
            <v>SISTEMA PARA EL DESARROLLO INTEGRAL DE LA FAMILIA DEL DF</v>
          </cell>
          <cell r="AL7" t="str">
            <v>UNIDAD RESPONSABLE: 01 PD DF SISTEMA PARA EL DESARROLLO INTEGRAL DE LA FAMILIA DEL DF</v>
          </cell>
          <cell r="AM7" t="str">
            <v>DIFDF</v>
          </cell>
          <cell r="AO7" t="str">
            <v>03</v>
          </cell>
          <cell r="AP7" t="str">
            <v>ADMINISTRACIÓN PÚBLICA</v>
          </cell>
          <cell r="AR7" t="str">
            <v>02</v>
          </cell>
          <cell r="AS7" t="str">
            <v>Programa Nacional de Seguridad Pública</v>
          </cell>
          <cell r="AU7" t="str">
            <v>020042</v>
          </cell>
          <cell r="AV7" t="str">
            <v>Transferencias a Órganos Autónomos</v>
          </cell>
          <cell r="AW7" t="str">
            <v>A/P</v>
          </cell>
          <cell r="DE7" t="str">
            <v>CAJA DE PREVISIÓN DE LA POLICÍA AUXILIAR DEL DF</v>
          </cell>
          <cell r="DF7" t="str">
            <v>NO</v>
          </cell>
          <cell r="DH7" t="str">
            <v>CAJA DE PREVISIÓN DE LA POLICÍA AUXILIAR DEL DF</v>
          </cell>
          <cell r="DI7" t="str">
            <v>NO</v>
          </cell>
        </row>
        <row r="8">
          <cell r="Y8" t="str">
            <v>CAJA DE PREVISIÓN PARA TRABAJADORES A LISTA DE RAYA DEL GDF</v>
          </cell>
          <cell r="AJ8" t="str">
            <v>02C001</v>
          </cell>
          <cell r="AK8" t="str">
            <v>SECRETARÍA DE GOBIERNO</v>
          </cell>
          <cell r="AL8" t="str">
            <v>UNIDAD RESPONSABLE: 02 C0 01 SECRETARÍA DE GOBIERNO</v>
          </cell>
          <cell r="AM8" t="str">
            <v>GOBIERNO</v>
          </cell>
          <cell r="AO8" t="str">
            <v>04</v>
          </cell>
          <cell r="AP8" t="str">
            <v>CONTROL Y EVALUACIÓN DE LA GESTIÓN GUBERNAMENTAL</v>
          </cell>
          <cell r="AR8" t="str">
            <v>03</v>
          </cell>
          <cell r="AS8" t="str">
            <v>Corredor Turístico Reforma-Centro Histórico</v>
          </cell>
          <cell r="AU8" t="str">
            <v>020258</v>
          </cell>
          <cell r="AV8" t="str">
            <v>Operar el programa nacional de seguridad pública</v>
          </cell>
          <cell r="AW8" t="str">
            <v>Programa</v>
          </cell>
          <cell r="DE8" t="str">
            <v>CAJA DE PREVISIÓN DE LA POLICÍA PREVENTIVA</v>
          </cell>
          <cell r="DF8" t="str">
            <v>NO</v>
          </cell>
          <cell r="DH8" t="str">
            <v>CAJA DE PREVISIÓN DE LA POLICÍA PREVENTIVA</v>
          </cell>
          <cell r="DI8" t="str">
            <v>NO</v>
          </cell>
        </row>
        <row r="9">
          <cell r="Y9" t="str">
            <v>COMISIÓN DE DERECHOS HUMANOS DEL DF</v>
          </cell>
          <cell r="AJ9" t="str">
            <v>02CD01</v>
          </cell>
          <cell r="AK9" t="str">
            <v>DELEGACIÓN ÁLVARO OBREGÓN</v>
          </cell>
          <cell r="AL9" t="str">
            <v>UNIDAD RESPONSABLE: 02 CD 01 DELEGACIÓN ÁLVARO OBREGÓN</v>
          </cell>
          <cell r="AM9" t="str">
            <v>AO</v>
          </cell>
          <cell r="AO9" t="str">
            <v>05</v>
          </cell>
          <cell r="AP9" t="str">
            <v>CONDUCCIÓN Y COORDINACIÓN DE LA POLÍTICA DE DESARROLLO</v>
          </cell>
          <cell r="AR9" t="str">
            <v>04</v>
          </cell>
          <cell r="AS9" t="str">
            <v>Infraestructura escolar de nivel básico</v>
          </cell>
          <cell r="AU9" t="str">
            <v>030001</v>
          </cell>
          <cell r="AV9" t="str">
            <v>Proporcionar servicios administrativos en el sector central del Distrito Federal</v>
          </cell>
          <cell r="AW9" t="str">
            <v>Acción</v>
          </cell>
          <cell r="DE9" t="str">
            <v>CAJA DE PREVISIÓN PARA TRABAJADORES A LISTA DE RAYA DEL GDF</v>
          </cell>
          <cell r="DF9" t="str">
            <v>NO</v>
          </cell>
          <cell r="DH9" t="str">
            <v>CAJA DE PREVISIÓN PARA TRABAJADORES A LISTA DE RAYA DEL GDF</v>
          </cell>
          <cell r="DI9" t="str">
            <v>NO</v>
          </cell>
        </row>
        <row r="10">
          <cell r="Y10" t="str">
            <v>CONSEJERÍA JURÍDICA Y SERVICIOS LEGALES</v>
          </cell>
          <cell r="AA10" t="str">
            <v>&lt;Seleccione una opción de esta lista&gt;</v>
          </cell>
          <cell r="AJ10" t="str">
            <v>02CD02</v>
          </cell>
          <cell r="AK10" t="str">
            <v>DELEGACIÓN AZCAPOTZALCO</v>
          </cell>
          <cell r="AL10" t="str">
            <v>UNIDAD RESPONSABLE: 02 CD 02 DELEGACIÓN AZCAPOTZALCO</v>
          </cell>
          <cell r="AM10" t="str">
            <v>AZC</v>
          </cell>
          <cell r="AO10" t="str">
            <v>06</v>
          </cell>
          <cell r="AP10" t="str">
            <v>ADMINISTRACIÓN DE LA HACIENDA PÚBLICA</v>
          </cell>
          <cell r="AR10" t="str">
            <v>06</v>
          </cell>
          <cell r="AS10" t="str">
            <v>Equidad en la Ciudad</v>
          </cell>
          <cell r="AU10" t="str">
            <v>030002</v>
          </cell>
          <cell r="AV10" t="str">
            <v>Realizar acciones en materia de adquisiciones y servicios generales del Gobierno del Distrito Federal</v>
          </cell>
          <cell r="AW10" t="str">
            <v>A/P</v>
          </cell>
          <cell r="DE10" t="str">
            <v>COMISIÓN DE DERECHOS HUMANOS DEL DF</v>
          </cell>
          <cell r="DF10" t="str">
            <v>NO</v>
          </cell>
          <cell r="DH10" t="str">
            <v>COMISIÓN DE DERECHOS HUMANOS DEL DF</v>
          </cell>
          <cell r="DI10" t="str">
            <v>NO</v>
          </cell>
        </row>
        <row r="11">
          <cell r="Y11" t="str">
            <v>CONSEJO DE EVALUACIÓN DEL DESARROLLO SOCIAL DEL DF</v>
          </cell>
          <cell r="AJ11" t="str">
            <v>02CD03</v>
          </cell>
          <cell r="AK11" t="str">
            <v>DELEGACIÓN BENITO JUÁREZ</v>
          </cell>
          <cell r="AL11" t="str">
            <v>UNIDAD RESPONSABLE: 02 CD 03 DELEGACIÓN BENITO JUÁREZ</v>
          </cell>
          <cell r="AM11" t="str">
            <v>BJ</v>
          </cell>
          <cell r="AO11" t="str">
            <v>07</v>
          </cell>
          <cell r="AP11" t="str">
            <v>PROCESOS ELECTORALES</v>
          </cell>
          <cell r="AR11" t="str">
            <v>11</v>
          </cell>
          <cell r="AS11" t="str">
            <v>Hábitat</v>
          </cell>
          <cell r="AU11" t="str">
            <v>030003</v>
          </cell>
          <cell r="AV11" t="str">
            <v>Operar el programa integral del Registro Civil</v>
          </cell>
          <cell r="AW11" t="str">
            <v>Programa</v>
          </cell>
          <cell r="DE11" t="str">
            <v>CONSEJERÍA JURÍDICA Y SERVICIOS LEGALES</v>
          </cell>
          <cell r="DF11" t="str">
            <v>NO</v>
          </cell>
          <cell r="DH11" t="str">
            <v>CONSEJERÍA JURÍDICA Y SERVICIOS LEGALES</v>
          </cell>
          <cell r="DI11" t="str">
            <v>NO</v>
          </cell>
        </row>
        <row r="12">
          <cell r="Y12" t="str">
            <v>CONSEJO DE LA JUDICATURA DEL DF</v>
          </cell>
          <cell r="AA12" t="str">
            <v>VAYA A LA HOJA INICIO Y SELECIONE EL PERIODO CORRESPONDIENTE A ESTE INFORME</v>
          </cell>
          <cell r="AJ12" t="str">
            <v>02CD04</v>
          </cell>
          <cell r="AK12" t="str">
            <v>DELEGACIÓN COYOACÁN</v>
          </cell>
          <cell r="AL12" t="str">
            <v>UNIDAD RESPONSABLE: 02 CD 04 DELEGACIÓN COYOACÁN</v>
          </cell>
          <cell r="AM12" t="str">
            <v>COY</v>
          </cell>
          <cell r="AO12" t="str">
            <v>08</v>
          </cell>
          <cell r="AP12" t="str">
            <v>SEGURIDAD PÚBLICA</v>
          </cell>
          <cell r="AR12" t="str">
            <v>12</v>
          </cell>
          <cell r="AS12" t="str">
            <v>Seguro Popular</v>
          </cell>
          <cell r="AU12" t="str">
            <v>030004</v>
          </cell>
          <cell r="AV12" t="str">
            <v>Proporcionar servicios legales</v>
          </cell>
          <cell r="AW12" t="str">
            <v>Acción</v>
          </cell>
          <cell r="DE12" t="str">
            <v>CONSEJO DE EVALUACIÓN DEL DESARROLLO SOCIAL DEL DF</v>
          </cell>
          <cell r="DF12" t="str">
            <v>NO</v>
          </cell>
          <cell r="DH12" t="str">
            <v>CONSEJO DE EVALUACIÓN DEL DESARROLLO SOCIAL DEL DF</v>
          </cell>
          <cell r="DI12" t="str">
            <v>NO</v>
          </cell>
        </row>
        <row r="13">
          <cell r="Y13" t="str">
            <v>CONTADURÍA MAYOR DE HACIENDA DE LA ALDF</v>
          </cell>
          <cell r="AJ13" t="str">
            <v>02CD05</v>
          </cell>
          <cell r="AK13" t="str">
            <v>DELEGACIÓN CUAJIMALPA DE MORELOS</v>
          </cell>
          <cell r="AL13" t="str">
            <v>UNIDAD RESPONSABLE: 02 CD 05 DELEGACIÓN CUAJIMALPA DE MORELOS</v>
          </cell>
          <cell r="AM13" t="str">
            <v>CUAJ</v>
          </cell>
          <cell r="AO13" t="str">
            <v>09</v>
          </cell>
          <cell r="AP13" t="str">
            <v>PROTECCIÓN CIVIL</v>
          </cell>
          <cell r="AR13" t="str">
            <v>15</v>
          </cell>
          <cell r="AS13" t="str">
            <v>Recuperación de espacios públicos</v>
          </cell>
          <cell r="AU13" t="str">
            <v>030006</v>
          </cell>
          <cell r="AV13" t="str">
            <v>Elaborar decretos de expropiación y desincorporación</v>
          </cell>
          <cell r="AW13" t="str">
            <v>Documento</v>
          </cell>
          <cell r="DE13" t="str">
            <v>CONSEJO DE LA JUDICATURA DEL DF</v>
          </cell>
          <cell r="DF13" t="str">
            <v>NO</v>
          </cell>
          <cell r="DH13" t="str">
            <v>CONSEJO DE LA JUDICATURA DEL DF</v>
          </cell>
          <cell r="DI13" t="str">
            <v>NO</v>
          </cell>
        </row>
        <row r="14">
          <cell r="Y14" t="str">
            <v>CONTRALORÍA GENERAL</v>
          </cell>
          <cell r="AJ14" t="str">
            <v>02CD06</v>
          </cell>
          <cell r="AK14" t="str">
            <v>DELEGACIÓN CUAUHTÉMOC</v>
          </cell>
          <cell r="AL14" t="str">
            <v>UNIDAD RESPONSABLE: 02 CD 06 DELEGACIÓN CUAUHTÉMOC</v>
          </cell>
          <cell r="AM14" t="str">
            <v>CUAU</v>
          </cell>
          <cell r="AO14" t="str">
            <v>10</v>
          </cell>
          <cell r="AP14" t="str">
            <v>READAPTACIÓN SOCIAL</v>
          </cell>
          <cell r="AR14">
            <v>16</v>
          </cell>
          <cell r="AS14" t="str">
            <v>Fortalecimiento de las funciones de las Delegaciones en Materia de Seguridad  Pública</v>
          </cell>
          <cell r="AU14" t="str">
            <v>030007</v>
          </cell>
          <cell r="AV14" t="str">
            <v>Publicar la Gaceta Oficial del Gobierno del Distrito Federal</v>
          </cell>
          <cell r="AW14" t="str">
            <v>Ejemplar</v>
          </cell>
          <cell r="DE14" t="str">
            <v>CONTADURÍA MAYOR DE HACIENDA DE LA ALDF</v>
          </cell>
          <cell r="DF14" t="str">
            <v>NO</v>
          </cell>
          <cell r="DH14" t="str">
            <v>CONTADURÍA MAYOR DE HACIENDA DE LA ALDF</v>
          </cell>
          <cell r="DI14" t="str">
            <v>NO</v>
          </cell>
        </row>
        <row r="15">
          <cell r="Y15" t="str">
            <v>CORPORACIÓN MEXICANA DE IMPRESIÓN S.A. DE C.V.</v>
          </cell>
          <cell r="AJ15" t="str">
            <v>02CD07</v>
          </cell>
          <cell r="AK15" t="str">
            <v>DELEGACIÓN GUSTAVO A. MADERO</v>
          </cell>
          <cell r="AL15" t="str">
            <v>UNIDAD RESPONSABLE: 02 CD 07 DELEGACIÓN GUSTAVO A. MADERO</v>
          </cell>
          <cell r="AM15" t="str">
            <v>GAM</v>
          </cell>
          <cell r="AO15" t="str">
            <v>11</v>
          </cell>
          <cell r="AP15" t="str">
            <v>PROCURACIÓN DE JUSTICIA</v>
          </cell>
          <cell r="AR15">
            <v>17</v>
          </cell>
          <cell r="AS15" t="str">
            <v>Fondo de Coinversión</v>
          </cell>
          <cell r="AU15" t="str">
            <v>030008</v>
          </cell>
          <cell r="AV15" t="str">
            <v>Administrar los recursos materiales y humanos del Gobierno del Distrito Federal</v>
          </cell>
          <cell r="AW15" t="str">
            <v>Acción</v>
          </cell>
          <cell r="DE15" t="str">
            <v>CONTRALORÍA GENERAL</v>
          </cell>
          <cell r="DF15" t="str">
            <v>NO</v>
          </cell>
          <cell r="DH15" t="str">
            <v>CONTRALORÍA GENERAL</v>
          </cell>
          <cell r="DI15" t="str">
            <v>NO</v>
          </cell>
        </row>
        <row r="16">
          <cell r="Y16" t="str">
            <v>DELEGACIÓN ÁLVARO OBREGÓN</v>
          </cell>
          <cell r="AJ16" t="str">
            <v>02CD08</v>
          </cell>
          <cell r="AK16" t="str">
            <v>DELEGACIÓN IZTACALCO</v>
          </cell>
          <cell r="AL16" t="str">
            <v>UNIDAD RESPONSABLE: 02 CD 08 DELEGACIÓN IZTACALCO</v>
          </cell>
          <cell r="AM16" t="str">
            <v>IZT</v>
          </cell>
          <cell r="AO16" t="str">
            <v>12</v>
          </cell>
          <cell r="AP16" t="str">
            <v>IGUALDAD DE GÉNERO</v>
          </cell>
          <cell r="AR16">
            <v>18</v>
          </cell>
          <cell r="AS16" t="str">
            <v>Programa para el Desarrollo de la Industria de Software y Pyme</v>
          </cell>
          <cell r="AU16" t="str">
            <v>030009</v>
          </cell>
          <cell r="AV16" t="str">
            <v>Administrar el patrimonio inmobiliario del Distrito Federal</v>
          </cell>
          <cell r="AW16" t="str">
            <v>A/P</v>
          </cell>
          <cell r="DE16" t="str">
            <v>CORPORACIÓN MEXICANA DE IMPRESIÓN S.A. DE C.V.</v>
          </cell>
          <cell r="DF16" t="str">
            <v>NO</v>
          </cell>
          <cell r="DH16" t="str">
            <v>CORPORACIÓN MEXICANA DE IMPRESIÓN S.A. DE C.V.</v>
          </cell>
          <cell r="DI16" t="str">
            <v>NO</v>
          </cell>
        </row>
        <row r="17">
          <cell r="Y17" t="str">
            <v>DELEGACIÓN AZCAPOTZALCO</v>
          </cell>
          <cell r="AJ17" t="str">
            <v>02CD09</v>
          </cell>
          <cell r="AK17" t="str">
            <v>DELEGACIÓN IZTAPALAPA</v>
          </cell>
          <cell r="AL17" t="str">
            <v>UNIDAD RESPONSABLE: 02 CD 09 DELEGACIÓN IZTAPALAPA</v>
          </cell>
          <cell r="AM17" t="str">
            <v>IZP</v>
          </cell>
          <cell r="AO17" t="str">
            <v>13</v>
          </cell>
          <cell r="AP17" t="str">
            <v>DESARROLLO Y ASISTENCIA SOCIAL</v>
          </cell>
          <cell r="AU17" t="str">
            <v>030010</v>
          </cell>
          <cell r="AV17" t="str">
            <v>Actualizar las normas de construcción</v>
          </cell>
          <cell r="AW17" t="str">
            <v>Estudio</v>
          </cell>
          <cell r="DE17" t="str">
            <v>DELEGACIÓN ÁLVARO OBREGÓN</v>
          </cell>
          <cell r="DF17" t="str">
            <v>SÍ</v>
          </cell>
          <cell r="DH17" t="str">
            <v>DELEGACIÓN ÁLVARO OBREGÓN</v>
          </cell>
          <cell r="DI17" t="str">
            <v>NO</v>
          </cell>
        </row>
        <row r="18">
          <cell r="Y18" t="str">
            <v>DELEGACIÓN BENITO JUÁREZ</v>
          </cell>
          <cell r="AJ18" t="str">
            <v>02CD10</v>
          </cell>
          <cell r="AK18" t="str">
            <v>DELEGACIÓN MAGDALENA CONTRERAS</v>
          </cell>
          <cell r="AL18" t="str">
            <v>UNIDAD RESPONSABLE: 02 CD 10 DELEGACIÓN MAGDALENA CONTRERAS</v>
          </cell>
          <cell r="AM18" t="str">
            <v>MC</v>
          </cell>
          <cell r="AO18" t="str">
            <v>15</v>
          </cell>
          <cell r="AP18" t="str">
            <v>PRESTACIONES Y SERVICIOS DE SEGURIDAD SOCIAL</v>
          </cell>
          <cell r="AU18" t="str">
            <v>030011</v>
          </cell>
          <cell r="AV18" t="str">
            <v>Realizar acciones en materia de administración de personal y política laboral</v>
          </cell>
          <cell r="AW18" t="str">
            <v>A/P</v>
          </cell>
          <cell r="DE18" t="str">
            <v>DELEGACIÓN AZCAPOTZALCO</v>
          </cell>
          <cell r="DF18" t="str">
            <v>SÍ</v>
          </cell>
          <cell r="DH18" t="str">
            <v>DELEGACIÓN AZCAPOTZALCO</v>
          </cell>
          <cell r="DI18" t="str">
            <v>NO</v>
          </cell>
        </row>
        <row r="19">
          <cell r="Y19" t="str">
            <v>DELEGACIÓN COYOACÁN</v>
          </cell>
          <cell r="AA19" t="str">
            <v>ELIJA LA UNIDAD RESPONSABLE CORRESPONDIENTE A ESTE INFORME</v>
          </cell>
          <cell r="AJ19" t="str">
            <v>02CD11</v>
          </cell>
          <cell r="AK19" t="str">
            <v>DELEGACIÓN MIGUEL HIDALGO</v>
          </cell>
          <cell r="AL19" t="str">
            <v>UNIDAD RESPONSABLE: 02 CD 11 DELEGACIÓN MIGUEL HIDALGO</v>
          </cell>
          <cell r="AM19" t="str">
            <v>MH</v>
          </cell>
          <cell r="AO19" t="str">
            <v>16</v>
          </cell>
          <cell r="AP19" t="str">
            <v>SALUD</v>
          </cell>
          <cell r="AU19" t="str">
            <v>030012</v>
          </cell>
          <cell r="AV19" t="str">
            <v>Cubrir las erogaciones por concepto de responsabilidad patrimonial</v>
          </cell>
          <cell r="AW19" t="str">
            <v>Resolución</v>
          </cell>
          <cell r="DE19" t="str">
            <v>DELEGACIÓN BENITO JUÁREZ</v>
          </cell>
          <cell r="DF19" t="str">
            <v>SÍ</v>
          </cell>
          <cell r="DH19" t="str">
            <v>DELEGACIÓN BENITO JUÁREZ</v>
          </cell>
          <cell r="DI19" t="str">
            <v>NO</v>
          </cell>
        </row>
        <row r="20">
          <cell r="Y20" t="str">
            <v>DELEGACIÓN CUAJIMALPA DE MORELOS</v>
          </cell>
          <cell r="AJ20" t="str">
            <v>02CD12</v>
          </cell>
          <cell r="AK20" t="str">
            <v>DELEGACIÓN MILPA ALTA</v>
          </cell>
          <cell r="AL20" t="str">
            <v>UNIDAD RESPONSABLE: 02 CD 12 DELEGACIÓN MILPA ALTA</v>
          </cell>
          <cell r="AM20" t="str">
            <v>MA</v>
          </cell>
          <cell r="AO20" t="str">
            <v>17</v>
          </cell>
          <cell r="AP20" t="str">
            <v>EDUCACIÓN</v>
          </cell>
          <cell r="AU20" t="str">
            <v>030013</v>
          </cell>
          <cell r="AV20" t="str">
            <v>Realizar acciones tendientes a la extinción y liquidación de fideicomisos</v>
          </cell>
          <cell r="AW20" t="str">
            <v>Acción</v>
          </cell>
          <cell r="DE20" t="str">
            <v>DELEGACIÓN COYOACÁN</v>
          </cell>
          <cell r="DF20" t="str">
            <v>SÍ</v>
          </cell>
          <cell r="DH20" t="str">
            <v>DELEGACIÓN COYOACÁN</v>
          </cell>
          <cell r="DI20" t="str">
            <v>NO</v>
          </cell>
        </row>
        <row r="21">
          <cell r="Y21" t="str">
            <v>DELEGACIÓN CUAUHTÉMOC</v>
          </cell>
          <cell r="AJ21" t="str">
            <v>02CD13</v>
          </cell>
          <cell r="AK21" t="str">
            <v>DELEGACIÓN TLÁHUAC</v>
          </cell>
          <cell r="AL21" t="str">
            <v>UNIDAD RESPONSABLE: 02 CD 13 DELEGACIÓN TLÁHUAC</v>
          </cell>
          <cell r="AM21" t="str">
            <v>TLAH</v>
          </cell>
          <cell r="AO21" t="str">
            <v>18</v>
          </cell>
          <cell r="AP21" t="str">
            <v>CIENCIA Y TECNOLOGÍA</v>
          </cell>
          <cell r="AU21" t="str">
            <v>030014</v>
          </cell>
          <cell r="AV21" t="str">
            <v>Atender asuntos y procedimientos jurídicos</v>
          </cell>
          <cell r="AW21" t="str">
            <v>Juicio</v>
          </cell>
          <cell r="DE21" t="str">
            <v>DELEGACIÓN CUAJIMALPA DE MORELOS</v>
          </cell>
          <cell r="DF21" t="str">
            <v>SÍ</v>
          </cell>
          <cell r="DH21" t="str">
            <v>DELEGACIÓN CUAJIMALPA DE MORELOS</v>
          </cell>
          <cell r="DI21" t="str">
            <v>NO</v>
          </cell>
        </row>
        <row r="22">
          <cell r="Y22" t="str">
            <v>DELEGACIÓN GUSTAVO A. MADERO</v>
          </cell>
          <cell r="AA22" t="str">
            <v>UNIDAD RESPONSABLE</v>
          </cell>
          <cell r="AJ22" t="str">
            <v>02CD14</v>
          </cell>
          <cell r="AK22" t="str">
            <v>DELEGACIÓN TLALPAN</v>
          </cell>
          <cell r="AL22" t="str">
            <v>UNIDAD RESPONSABLE: 02 CD 14 DELEGACIÓN TLALPAN</v>
          </cell>
          <cell r="AM22" t="str">
            <v>TLAL</v>
          </cell>
          <cell r="AO22" t="str">
            <v>19</v>
          </cell>
          <cell r="AP22" t="str">
            <v>CULTURA, ESPARCIMIENTO Y DEPORTE</v>
          </cell>
          <cell r="AU22" t="str">
            <v>030015</v>
          </cell>
          <cell r="AV22" t="str">
            <v>Realizar acciones de modernización administrativa</v>
          </cell>
          <cell r="AW22" t="str">
            <v>A/P</v>
          </cell>
          <cell r="DE22" t="str">
            <v>DELEGACIÓN CUAUHTÉMOC</v>
          </cell>
          <cell r="DF22" t="str">
            <v>SÍ</v>
          </cell>
          <cell r="DH22" t="str">
            <v>DELEGACIÓN CUAUHTÉMOC</v>
          </cell>
          <cell r="DI22" t="str">
            <v>NO</v>
          </cell>
        </row>
        <row r="23">
          <cell r="Y23" t="str">
            <v>DELEGACIÓN IZTACALCO</v>
          </cell>
          <cell r="AJ23" t="str">
            <v>02CD15</v>
          </cell>
          <cell r="AK23" t="str">
            <v>DELEGACIÓN VENUSTIANO CARRANZA</v>
          </cell>
          <cell r="AL23" t="str">
            <v>UNIDAD RESPONSABLE: 02 CD 15 DELEGACIÓN VENUSTIANO CARRANZA</v>
          </cell>
          <cell r="AM23" t="str">
            <v>VC</v>
          </cell>
          <cell r="AO23" t="str">
            <v>20</v>
          </cell>
          <cell r="AP23" t="str">
            <v>PROVISIÓN DE SERVICIOS E INFRAESTRUCTURA URBANOS</v>
          </cell>
          <cell r="AU23" t="str">
            <v>030016</v>
          </cell>
          <cell r="AV23" t="str">
            <v>Supervisar y realizar actividades para la debida integración de los actos jurídicos administrativos</v>
          </cell>
          <cell r="AW23" t="str">
            <v>Acción</v>
          </cell>
          <cell r="DE23" t="str">
            <v>DELEGACIÓN GUSTAVO A. MADERO</v>
          </cell>
          <cell r="DF23" t="str">
            <v>SÍ</v>
          </cell>
          <cell r="DH23" t="str">
            <v>DELEGACIÓN GUSTAVO A. MADERO</v>
          </cell>
          <cell r="DI23" t="str">
            <v>NO</v>
          </cell>
        </row>
        <row r="24">
          <cell r="Y24" t="str">
            <v>DELEGACIÓN IZTAPALAPA</v>
          </cell>
          <cell r="AJ24" t="str">
            <v>02CD16</v>
          </cell>
          <cell r="AK24" t="str">
            <v>DELEGACIÓN XOCHIMILCO</v>
          </cell>
          <cell r="AL24" t="str">
            <v>UNIDAD RESPONSABLE: 02 CD 16 DELEGACIÓN XOCHIMILCO</v>
          </cell>
          <cell r="AM24" t="str">
            <v>XOCH</v>
          </cell>
          <cell r="AO24" t="str">
            <v>21</v>
          </cell>
          <cell r="AP24" t="str">
            <v>FOMENTO Y APOYO A LOS ASENTAMIENTOS HUMANOS</v>
          </cell>
          <cell r="AR24" t="str">
            <v>Asociación</v>
          </cell>
          <cell r="AU24" t="str">
            <v>030017</v>
          </cell>
          <cell r="AV24" t="str">
            <v>Emitir dictámenes valuatorios de bienes muebles, inmuebles y fiscales</v>
          </cell>
          <cell r="AW24" t="str">
            <v>Dictamen</v>
          </cell>
          <cell r="DE24" t="str">
            <v>DELEGACIÓN IZTACALCO</v>
          </cell>
          <cell r="DF24" t="str">
            <v>SÍ</v>
          </cell>
          <cell r="DH24" t="str">
            <v>DELEGACIÓN IZTACALCO</v>
          </cell>
          <cell r="DI24" t="str">
            <v>NO</v>
          </cell>
        </row>
        <row r="25">
          <cell r="Y25" t="str">
            <v>DELEGACIÓN MAGDALENA CONTRERAS</v>
          </cell>
          <cell r="AJ25" t="str">
            <v>02CD17</v>
          </cell>
          <cell r="AK25" t="str">
            <v>SISTEMA DE RADIO Y TELEVISIÓN DIGITAL DEL GDF</v>
          </cell>
          <cell r="AL25" t="str">
            <v>UNIDAD RESPONSABLE: 02 CD 17 SISTEMA DE RADIO Y TELEVISIÓN DIGITAL DEL GDF</v>
          </cell>
          <cell r="AM25" t="str">
            <v>RYT</v>
          </cell>
          <cell r="AO25" t="str">
            <v>22</v>
          </cell>
          <cell r="AP25" t="str">
            <v>REGULACIÓN VIAL Y TRANSPORTE PÚBLICO</v>
          </cell>
          <cell r="AR25" t="str">
            <v>Empresa</v>
          </cell>
          <cell r="AU25" t="str">
            <v>030018</v>
          </cell>
          <cell r="AV25" t="str">
            <v>Otorgar Servicios de Apoyo Administrativo en delegaciones</v>
          </cell>
          <cell r="AW25" t="str">
            <v>Apoyo</v>
          </cell>
          <cell r="DE25" t="str">
            <v>DELEGACIÓN IZTAPALAPA</v>
          </cell>
          <cell r="DF25" t="str">
            <v>SÍ</v>
          </cell>
          <cell r="DH25" t="str">
            <v>DELEGACIÓN IZTAPALAPA</v>
          </cell>
          <cell r="DI25" t="str">
            <v>NO</v>
          </cell>
        </row>
        <row r="26">
          <cell r="Y26" t="str">
            <v>DELEGACIÓN MIGUEL HIDALGO</v>
          </cell>
          <cell r="AJ26" t="str">
            <v>02OD03</v>
          </cell>
          <cell r="AK26" t="str">
            <v>SISTEMA DE RADIO Y TELEVISIÓN DIGITAL DEL GDF</v>
          </cell>
          <cell r="AL26" t="str">
            <v>UNIDAD RESPONSABLE: 02 OD 03 SISTEMA DE RADIO Y TELEVISIÓN DIGITAL DEL GDF</v>
          </cell>
          <cell r="AM26" t="str">
            <v>RYT</v>
          </cell>
          <cell r="AO26" t="str">
            <v>23</v>
          </cell>
          <cell r="AP26" t="str">
            <v>AGUA POTABLE</v>
          </cell>
          <cell r="AR26" t="str">
            <v>Grupo</v>
          </cell>
          <cell r="AU26" t="str">
            <v>030019</v>
          </cell>
          <cell r="AV26" t="str">
            <v>Intervenir en juicios jurídicos contenciosos</v>
          </cell>
          <cell r="AW26" t="str">
            <v>Acción</v>
          </cell>
          <cell r="DE26" t="str">
            <v>DELEGACIÓN MAGDALENA CONTRERAS</v>
          </cell>
          <cell r="DF26" t="str">
            <v>SÍ</v>
          </cell>
          <cell r="DH26" t="str">
            <v>DELEGACIÓN MAGDALENA CONTRERAS</v>
          </cell>
          <cell r="DI26" t="str">
            <v>NO</v>
          </cell>
        </row>
        <row r="27">
          <cell r="Y27" t="str">
            <v>DELEGACIÓN MILPA ALTA</v>
          </cell>
          <cell r="AJ27" t="str">
            <v>03C001</v>
          </cell>
          <cell r="AK27" t="str">
            <v>SECRETARÍA DE DESARROLLO URBANO Y VIVIENDA</v>
          </cell>
          <cell r="AL27" t="str">
            <v>UNIDAD RESPONSABLE: 03 C0 01 SECRETARÍA DE DESARROLLO URBANO Y VIVIENDA</v>
          </cell>
          <cell r="AM27" t="str">
            <v>SEDUVI</v>
          </cell>
          <cell r="AO27" t="str">
            <v>24</v>
          </cell>
          <cell r="AP27" t="str">
            <v>DRENAJE Y TRATAMIENTO DE AGUAS NEGRAS</v>
          </cell>
          <cell r="AR27" t="str">
            <v>Persona</v>
          </cell>
          <cell r="AU27" t="str">
            <v>030020</v>
          </cell>
          <cell r="AV27" t="str">
            <v>Impartir cursos de capacitación y actualización a servidores públicos</v>
          </cell>
          <cell r="AW27" t="str">
            <v>Curso</v>
          </cell>
          <cell r="DE27" t="str">
            <v>DELEGACIÓN MIGUEL HIDALGO</v>
          </cell>
          <cell r="DF27" t="str">
            <v>SÍ</v>
          </cell>
          <cell r="DH27" t="str">
            <v>DELEGACIÓN MIGUEL HIDALGO</v>
          </cell>
          <cell r="DI27" t="str">
            <v>NO</v>
          </cell>
        </row>
        <row r="28">
          <cell r="Y28" t="str">
            <v>DELEGACIÓN TLÁHUAC</v>
          </cell>
          <cell r="AJ28" t="str">
            <v>03PDIV</v>
          </cell>
          <cell r="AK28" t="str">
            <v>INSTITUTO DE VIVIENDA DEL DF</v>
          </cell>
          <cell r="AL28" t="str">
            <v>UNIDAD RESPONSABLE: 03 PD IV INSTITUTO DE VIVIENDA DEL DF</v>
          </cell>
          <cell r="AM28" t="str">
            <v>INVIDF</v>
          </cell>
          <cell r="AO28" t="str">
            <v>25</v>
          </cell>
          <cell r="AP28" t="str">
            <v>PROTECCIÓN AL MEDIO AMBIENTE Y LOS RECURSOS NATURALES</v>
          </cell>
          <cell r="AU28" t="str">
            <v>030021</v>
          </cell>
          <cell r="AV28" t="str">
            <v>Evaluar el desempeño y desarrollo profesional de los servidores públicos del Gobierno del Distrito Federal</v>
          </cell>
          <cell r="AW28" t="str">
            <v>A/P</v>
          </cell>
          <cell r="DE28" t="str">
            <v>DELEGACIÓN MILPA ALTA</v>
          </cell>
          <cell r="DF28" t="str">
            <v>SÍ</v>
          </cell>
          <cell r="DH28" t="str">
            <v>DELEGACIÓN MILPA ALTA</v>
          </cell>
          <cell r="DI28" t="str">
            <v>NO</v>
          </cell>
        </row>
        <row r="29">
          <cell r="Y29" t="str">
            <v>DELEGACIÓN TLALPAN</v>
          </cell>
          <cell r="AJ29" t="str">
            <v>04C001</v>
          </cell>
          <cell r="AK29" t="str">
            <v>SECRETARÍA DE DESARROLLO ECONÓMICO</v>
          </cell>
          <cell r="AL29" t="str">
            <v>UNIDAD RESPONSABLE: 04 C0 01 SECRETARÍA DE DESARROLLO ECONÓMICO</v>
          </cell>
          <cell r="AM29" t="str">
            <v>SEDECO</v>
          </cell>
          <cell r="AO29" t="str">
            <v>26</v>
          </cell>
          <cell r="AP29" t="str">
            <v>PRODUCCIÓN Y COMERCIALIZACIÓN DE BIENES Y SERVICIOS</v>
          </cell>
          <cell r="AU29" t="str">
            <v>030022</v>
          </cell>
          <cell r="AV29" t="str">
            <v>Administrar la red principal de datos del Gobierno del Distrito Federal y sitios web</v>
          </cell>
          <cell r="AW29" t="str">
            <v>A/P</v>
          </cell>
          <cell r="DE29" t="str">
            <v>DELEGACIÓN TLÁHUAC</v>
          </cell>
          <cell r="DF29" t="str">
            <v>SÍ</v>
          </cell>
          <cell r="DH29" t="str">
            <v>DELEGACIÓN TLÁHUAC</v>
          </cell>
          <cell r="DI29" t="str">
            <v>NO</v>
          </cell>
        </row>
        <row r="30">
          <cell r="Y30" t="str">
            <v>DELEGACIÓN VENUSTIANO CARRANZA</v>
          </cell>
          <cell r="AJ30" t="str">
            <v>04P0DS</v>
          </cell>
          <cell r="AK30" t="str">
            <v>FONDO PARA EL DESARROLLO SOCIAL DE LA CIUDAD DE MÉXICO</v>
          </cell>
          <cell r="AL30" t="str">
            <v>UNIDAD RESPONSABLE: 04 P0 DS FONDO PARA EL DESARROLLO SOCIAL DE LA CIUDAD DE MÉXICO</v>
          </cell>
          <cell r="AM30" t="str">
            <v>FONDESO</v>
          </cell>
          <cell r="AO30" t="str">
            <v>27</v>
          </cell>
          <cell r="AP30" t="str">
            <v>FOMENTO ECONÓMICO</v>
          </cell>
          <cell r="AU30" t="str">
            <v>030023</v>
          </cell>
          <cell r="AV30" t="str">
            <v>Atender el sistema delegacional de orientación, información y quejas</v>
          </cell>
          <cell r="AW30" t="str">
            <v>A/P</v>
          </cell>
          <cell r="DE30" t="str">
            <v>DELEGACIÓN TLALPAN</v>
          </cell>
          <cell r="DF30" t="str">
            <v>SÍ</v>
          </cell>
          <cell r="DH30" t="str">
            <v>DELEGACIÓN TLALPAN</v>
          </cell>
          <cell r="DI30" t="str">
            <v>NO</v>
          </cell>
        </row>
        <row r="31">
          <cell r="Y31" t="str">
            <v>DELEGACIÓN XOCHIMILCO</v>
          </cell>
          <cell r="AJ31" t="str">
            <v>05C001</v>
          </cell>
          <cell r="AK31" t="str">
            <v>SECRETARÍA DE TURISMO</v>
          </cell>
          <cell r="AL31" t="str">
            <v>UNIDAD RESPONSABLE: 05 C0 01 SECRETARÍA DE TURISMO</v>
          </cell>
          <cell r="AM31" t="str">
            <v>TURISMO</v>
          </cell>
          <cell r="AO31" t="str">
            <v>28</v>
          </cell>
          <cell r="AP31" t="str">
            <v>DESARROLLO RURAL</v>
          </cell>
          <cell r="AU31" t="str">
            <v>030024</v>
          </cell>
          <cell r="AV31" t="str">
            <v>Operar el programa de participación social y de fomento a la cultura cívica</v>
          </cell>
          <cell r="AW31" t="str">
            <v>Acción</v>
          </cell>
          <cell r="DE31" t="str">
            <v>DELEGACIÓN VENUSTIANO CARRANZA</v>
          </cell>
          <cell r="DF31" t="str">
            <v>SÍ</v>
          </cell>
          <cell r="DH31" t="str">
            <v>DELEGACIÓN VENUSTIANO CARRANZA</v>
          </cell>
          <cell r="DI31" t="str">
            <v>NO</v>
          </cell>
        </row>
        <row r="32">
          <cell r="Y32" t="str">
            <v>FIDEICOMISO DE RECUPERACIÓN CREDITICIA DEL DF</v>
          </cell>
          <cell r="AJ32" t="str">
            <v>05P0PT</v>
          </cell>
          <cell r="AK32" t="str">
            <v>FONDO MIXTO DE PROMOCIÓN TURÍSTICA</v>
          </cell>
          <cell r="AL32" t="str">
            <v>UNIDAD RESPONSABLE: 05 P0 PT FONDO MIXTO DE PROMOCIÓN TURÍSTICA</v>
          </cell>
          <cell r="AM32" t="str">
            <v>FONDOMIX</v>
          </cell>
          <cell r="AO32" t="str">
            <v>29</v>
          </cell>
          <cell r="AP32" t="str">
            <v>FOMENTO DEL EMPLEO Y LA PRODUCTIVIDAD</v>
          </cell>
          <cell r="AU32" t="str">
            <v>030025</v>
          </cell>
          <cell r="AV32" t="str">
            <v>Operar el programa de ingenieros como peritos de tránsito terrestre</v>
          </cell>
          <cell r="AW32" t="str">
            <v>Programa</v>
          </cell>
          <cell r="DE32" t="str">
            <v>DELEGACIÓN XOCHIMILCO</v>
          </cell>
          <cell r="DF32" t="str">
            <v>SÍ</v>
          </cell>
          <cell r="DH32" t="str">
            <v>DELEGACIÓN XOCHIMILCO</v>
          </cell>
          <cell r="DI32" t="str">
            <v>SÍ</v>
          </cell>
        </row>
        <row r="33">
          <cell r="Y33" t="str">
            <v>FIDEICOMISO DEL CENTRO HISTÓRICO</v>
          </cell>
          <cell r="AJ33" t="str">
            <v>06C001</v>
          </cell>
          <cell r="AK33" t="str">
            <v>SECRETARÍA DE MEDIO AMBIENTE</v>
          </cell>
          <cell r="AL33" t="str">
            <v>UNIDAD RESPONSABLE: 06 C0 01 SECRETARÍA DE MEDIO AMBIENTE</v>
          </cell>
          <cell r="AM33" t="str">
            <v>AMBIENTE</v>
          </cell>
          <cell r="AU33" t="str">
            <v>030026</v>
          </cell>
          <cell r="AV33" t="str">
            <v>Operar el programa estatal de modernización del registro público de la propiedad</v>
          </cell>
          <cell r="AW33" t="str">
            <v>A/P</v>
          </cell>
          <cell r="DE33" t="str">
            <v>FIDEICOMISO DE RECUPERACIÓN CREDITICIA DEL DF</v>
          </cell>
          <cell r="DF33" t="str">
            <v>NO</v>
          </cell>
          <cell r="DH33" t="str">
            <v>FIDEICOMISO DE RECUPERACIÓN CREDITICIA DEL DF</v>
          </cell>
          <cell r="DI33" t="str">
            <v>SÍ</v>
          </cell>
        </row>
        <row r="34">
          <cell r="Y34" t="str">
            <v>FIDEICOMISO EDUCACIÓN GARANTIZADA DEL DF</v>
          </cell>
          <cell r="AJ34" t="str">
            <v>06CD03</v>
          </cell>
          <cell r="AK34" t="str">
            <v>SISTEMA DE AGUAS DE LA CIUDAD DE MÉXICO</v>
          </cell>
          <cell r="AL34" t="str">
            <v>UNIDAD RESPONSABLE: 06 CD 03 SISTEMA DE AGUAS DE LA CIUDAD DE MÉXICO</v>
          </cell>
          <cell r="AM34" t="str">
            <v>SACM</v>
          </cell>
          <cell r="AR34" t="str">
            <v>Álvaro Obregón</v>
          </cell>
          <cell r="AU34" t="str">
            <v>030059</v>
          </cell>
          <cell r="AV34" t="str">
            <v>Otorgar Servicios de Apoyo Administrativo</v>
          </cell>
          <cell r="AW34" t="str">
            <v>A/P</v>
          </cell>
          <cell r="DE34" t="str">
            <v>FIDEICOMISO DEL CENTRO HISTÓRICO</v>
          </cell>
          <cell r="DF34" t="str">
            <v>NO</v>
          </cell>
          <cell r="DH34" t="str">
            <v>FIDEICOMISO DEL CENTRO HISTÓRICO</v>
          </cell>
          <cell r="DI34" t="str">
            <v>SÍ</v>
          </cell>
        </row>
        <row r="35">
          <cell r="Y35" t="str">
            <v>FIDEICOMISO FONDO DE APOYO A LA PROCURACIÓN DE JUSTICIA EN EL DF</v>
          </cell>
          <cell r="AJ35" t="str">
            <v>06P0FA</v>
          </cell>
          <cell r="AK35" t="str">
            <v>FONDO AMBIENTAL PÚBLICO DEL DF</v>
          </cell>
          <cell r="AL35" t="str">
            <v>UNIDAD RESPONSABLE: 06 P0 FA FONDO AMBIENTAL PÚBLICO DEL DF</v>
          </cell>
          <cell r="AM35" t="str">
            <v>FAPDF</v>
          </cell>
          <cell r="AR35" t="str">
            <v>Azcapotzalco</v>
          </cell>
          <cell r="AU35" t="str">
            <v>030060</v>
          </cell>
          <cell r="AV35" t="str">
            <v>Cubrir compromisos pendientes de acciones realizadas en ejercicios anteriores</v>
          </cell>
          <cell r="AW35" t="str">
            <v>S/N</v>
          </cell>
          <cell r="DE35" t="str">
            <v>FIDEICOMISO EDUCACIÓN GARANTIZADA DEL DF</v>
          </cell>
          <cell r="DF35" t="str">
            <v>NO</v>
          </cell>
          <cell r="DH35" t="str">
            <v>FIDEICOMISO EDUCACIÓN GARANTIZADA DEL DF</v>
          </cell>
          <cell r="DI35" t="str">
            <v>SÍ</v>
          </cell>
        </row>
        <row r="36">
          <cell r="Y36" t="str">
            <v>FIDEICOMISO INNOVA DEL DF</v>
          </cell>
          <cell r="AJ36" t="str">
            <v>07C001</v>
          </cell>
          <cell r="AK36" t="str">
            <v>SECRETARÍA DE OBRAS Y SERVICIOS</v>
          </cell>
          <cell r="AL36" t="str">
            <v>UNIDAD RESPONSABLE: 07 C0 01 SECRETARÍA DE OBRAS Y SERVICIOS</v>
          </cell>
          <cell r="AM36" t="str">
            <v>SOS</v>
          </cell>
          <cell r="AR36" t="str">
            <v>Benito Juárez</v>
          </cell>
          <cell r="AU36" t="str">
            <v>030258</v>
          </cell>
          <cell r="AV36" t="str">
            <v>Operar el programa nacional de seguridad</v>
          </cell>
          <cell r="AW36" t="str">
            <v>Programa</v>
          </cell>
          <cell r="DE36" t="str">
            <v>FIDEICOMISO FONDO DE APOYO A LA PROCURACIÓN DE JUSTICIA EN EL DF</v>
          </cell>
          <cell r="DF36" t="str">
            <v>NO</v>
          </cell>
          <cell r="DH36" t="str">
            <v>FIDEICOMISO FONDO DE APOYO A LA PROCURACIÓN DE JUSTICIA EN EL DF</v>
          </cell>
          <cell r="DI36" t="str">
            <v>SÍ</v>
          </cell>
        </row>
        <row r="37">
          <cell r="Y37" t="str">
            <v>FIDEICOMISO MUSEO DE ARTE POPULAR</v>
          </cell>
          <cell r="AJ37" t="str">
            <v>07PFCH</v>
          </cell>
          <cell r="AK37" t="str">
            <v>FIDEICOMISO DEL CENTRO HISTÓRICO</v>
          </cell>
          <cell r="AL37" t="str">
            <v>UNIDAD RESPONSABLE: 07 PF CH FIDEICOMISO DEL CENTRO HISTÓRICO</v>
          </cell>
          <cell r="AM37" t="str">
            <v>FICENTRO</v>
          </cell>
          <cell r="AR37" t="str">
            <v>Coyoacán</v>
          </cell>
          <cell r="AU37" t="str">
            <v>030260</v>
          </cell>
          <cell r="AV37" t="str">
            <v>Cubrir compromisos pendientes de acciones realizadas en ejercicios anteriores</v>
          </cell>
          <cell r="AW37" t="str">
            <v>S/N</v>
          </cell>
          <cell r="DE37" t="str">
            <v>FIDEICOMISO INNOVA DEL DF</v>
          </cell>
          <cell r="DF37" t="str">
            <v>NO</v>
          </cell>
          <cell r="DH37" t="str">
            <v>FIDEICOMISO INNOVA DEL DF</v>
          </cell>
          <cell r="DI37" t="str">
            <v>SÍ</v>
          </cell>
        </row>
        <row r="38">
          <cell r="Y38" t="str">
            <v>FIDEICOMISO MUSEO DEL ESTANQUILLO</v>
          </cell>
          <cell r="AJ38" t="str">
            <v>07PFMV</v>
          </cell>
          <cell r="AK38" t="str">
            <v>FIDEICOMISO PARA EL MEJORAMIENTO DE LAS VÍAS DE COMUNICACIÓN DEL DF</v>
          </cell>
          <cell r="AL38" t="str">
            <v>UNIDAD RESPONSABLE: 07 PF MV FIDEICOMISO PARA EL MEJORAMIENTO DE LAS VÍAS DE COMUNICACIÓN DEL DF</v>
          </cell>
          <cell r="AM38" t="str">
            <v>FIMEVIC</v>
          </cell>
          <cell r="AR38" t="str">
            <v>Cuajimalpa de Morelos</v>
          </cell>
          <cell r="AU38" t="str">
            <v>040002</v>
          </cell>
          <cell r="AV38" t="str">
            <v>Coordinar el sistema de control y evaluación del GDF</v>
          </cell>
          <cell r="AW38" t="str">
            <v>A/P</v>
          </cell>
          <cell r="DE38" t="str">
            <v>FIDEICOMISO MUSEO DE ARTE POPULAR</v>
          </cell>
          <cell r="DF38" t="str">
            <v>NO</v>
          </cell>
          <cell r="DH38" t="str">
            <v>FIDEICOMISO MUSEO DE ARTE POPULAR</v>
          </cell>
          <cell r="DI38" t="str">
            <v>SÍ</v>
          </cell>
        </row>
        <row r="39">
          <cell r="Y39" t="str">
            <v>FIDEICOMISO PARA EL FONDO DE PROMOCIÓN PARA EL FINANCIAMIENTO DEL TRANSPORTE PÚBLICO</v>
          </cell>
          <cell r="AJ39" t="str">
            <v>08C001</v>
          </cell>
          <cell r="AK39" t="str">
            <v>SECRETARÍA DE DESARROLLO SOCIAL</v>
          </cell>
          <cell r="AL39" t="str">
            <v>UNIDAD RESPONSABLE: 08 C0 01 SECRETARÍA DE DESARROLLO SOCIAL</v>
          </cell>
          <cell r="AM39" t="str">
            <v>SEDESO</v>
          </cell>
          <cell r="AO39" t="str">
            <v>Adquisición de equipo de rescate y emergencias</v>
          </cell>
          <cell r="AR39" t="str">
            <v>Cuauhtémoc</v>
          </cell>
          <cell r="AU39" t="str">
            <v>040003</v>
          </cell>
          <cell r="AV39" t="str">
            <v>Ejecutar el programa de evaluación y seguimiento del control interno del Gobierno del Distrito Federal</v>
          </cell>
          <cell r="AW39" t="str">
            <v>Programa</v>
          </cell>
          <cell r="DE39" t="str">
            <v>FIDEICOMISO MUSEO DEL ESTANQUILLO</v>
          </cell>
          <cell r="DF39" t="str">
            <v>NO</v>
          </cell>
          <cell r="DH39" t="str">
            <v>FIDEICOMISO MUSEO DEL ESTANQUILLO</v>
          </cell>
          <cell r="DI39" t="str">
            <v>SÍ</v>
          </cell>
        </row>
        <row r="40">
          <cell r="Y40" t="str">
            <v>FIDEICOMISO PARA EL MEJORAMIENTO DE LAS VÍAS DE COMUNICACIÓN DEL DF</v>
          </cell>
          <cell r="AJ40" t="str">
            <v>08PDCE</v>
          </cell>
          <cell r="AK40" t="str">
            <v>CONSEJO DE EVALUACIÓN DEL DESARROLLO SOCIAL DEL DF</v>
          </cell>
          <cell r="AL40" t="str">
            <v>UNIDAD RESPONSABLE: 08 PD CE CONSEJO DE EVALUACIÓN DEL DESARROLLO SOCIAL DEL DF</v>
          </cell>
          <cell r="AM40" t="str">
            <v>CONSEJO</v>
          </cell>
          <cell r="AO40" t="str">
            <v>Atención de vivienda en riesgo</v>
          </cell>
          <cell r="AR40" t="str">
            <v>Gustavo A. Madero</v>
          </cell>
          <cell r="AU40" t="str">
            <v>040004</v>
          </cell>
          <cell r="AV40" t="str">
            <v>Ejecutar el programa anual de auditorias</v>
          </cell>
          <cell r="AW40" t="str">
            <v>Programa</v>
          </cell>
          <cell r="DE40" t="str">
            <v>FIDEICOMISO PARA EL FONDO DE PROMOCIÓN PARA EL FINANCIAMIENTO DEL TRANSPORTE PÚBLICO</v>
          </cell>
          <cell r="DF40" t="str">
            <v>NO</v>
          </cell>
          <cell r="DH40" t="str">
            <v>FIDEICOMISO PARA EL FONDO DE PROMOCIÓN PARA EL FINANCIAMIENTO DEL TRANSPORTE PÚBLICO</v>
          </cell>
          <cell r="DI40" t="str">
            <v>SÍ</v>
          </cell>
        </row>
        <row r="41">
          <cell r="Y41" t="str">
            <v>FIDEICOMISO PÚBLICO "CIUDAD DIGITAL"</v>
          </cell>
          <cell r="AJ41" t="str">
            <v>08PDIJ</v>
          </cell>
          <cell r="AK41" t="str">
            <v>INSTITUTO DE LA JUVENTUD DEL DF</v>
          </cell>
          <cell r="AL41" t="str">
            <v>UNIDAD RESPONSABLE: 08 PD IJ INSTITUTO DE LA JUVENTUD DEL DF</v>
          </cell>
          <cell r="AM41" t="str">
            <v>INJUVEDF</v>
          </cell>
          <cell r="AO41" t="str">
            <v>Construcción de muros de contención</v>
          </cell>
          <cell r="AR41" t="str">
            <v>Iztacalco</v>
          </cell>
          <cell r="AU41" t="str">
            <v>040005</v>
          </cell>
          <cell r="AV41" t="str">
            <v>Resolver procedimientos disciplinarios</v>
          </cell>
          <cell r="AW41" t="str">
            <v>A/P</v>
          </cell>
          <cell r="DE41" t="str">
            <v>FIDEICOMISO PARA EL MEJORAMIENTO DE LAS VÍAS DE COMUNICACIÓN DEL DF</v>
          </cell>
          <cell r="DF41" t="str">
            <v>NO</v>
          </cell>
          <cell r="DH41" t="str">
            <v>FIDEICOMISO PARA EL MEJORAMIENTO DE LAS VÍAS DE COMUNICACIÓN DEL DF</v>
          </cell>
          <cell r="DI41" t="str">
            <v>SÍ</v>
          </cell>
        </row>
        <row r="42">
          <cell r="Y42" t="str">
            <v>FIDEICOMISO PÚBLICO COMPLEJO AMBIENTAL "XOCHIMILCO"</v>
          </cell>
          <cell r="AJ42" t="str">
            <v>08PDIM</v>
          </cell>
          <cell r="AK42" t="str">
            <v>INSTITUTO DE LAS MUJERES DEL DF</v>
          </cell>
          <cell r="AL42" t="str">
            <v>UNIDAD RESPONSABLE: 08 PD IM INSTITUTO DE LAS MUJERES DEL DF</v>
          </cell>
          <cell r="AM42" t="str">
            <v>INMUJERESDF</v>
          </cell>
          <cell r="AO42" t="str">
            <v>Relleno de minas y taludes</v>
          </cell>
          <cell r="AR42" t="str">
            <v>Iztapalapa</v>
          </cell>
          <cell r="AU42" t="str">
            <v>040006</v>
          </cell>
          <cell r="AV42" t="str">
            <v>Coordinar la red de contralorías ciudadanas</v>
          </cell>
          <cell r="AW42" t="str">
            <v>A/P</v>
          </cell>
          <cell r="DE42" t="str">
            <v>FIDEICOMISO PÚBLICO "CIUDAD DIGITAL"</v>
          </cell>
          <cell r="DF42" t="str">
            <v>NO</v>
          </cell>
          <cell r="DH42" t="str">
            <v>FIDEICOMISO PÚBLICO "CIUDAD DIGITAL"</v>
          </cell>
          <cell r="DI42" t="str">
            <v>SÍ</v>
          </cell>
        </row>
        <row r="43">
          <cell r="Y43" t="str">
            <v>FONDO AMBIENTAL PÚBLICO DEL DF</v>
          </cell>
          <cell r="AJ43" t="str">
            <v>08PDPS</v>
          </cell>
          <cell r="AK43" t="str">
            <v>PROCURADURÍA SOCIAL DEL DF</v>
          </cell>
          <cell r="AL43" t="str">
            <v>UNIDAD RESPONSABLE: 08 PD PS PROCURADURÍA SOCIAL DEL DF</v>
          </cell>
          <cell r="AM43" t="str">
            <v>PROSOC</v>
          </cell>
          <cell r="AR43" t="str">
            <v>Magdalena Contreras</v>
          </cell>
          <cell r="AU43" t="str">
            <v>040007</v>
          </cell>
          <cell r="AV43" t="str">
            <v>Procesar las declaraciones de situación patrimonial de los servidores públicos</v>
          </cell>
          <cell r="AW43" t="str">
            <v>Declaración</v>
          </cell>
          <cell r="DE43" t="str">
            <v>FIDEICOMISO PÚBLICO COMPLEJO AMBIENTAL "XOCHIMILCO"</v>
          </cell>
          <cell r="DF43" t="str">
            <v>NO</v>
          </cell>
          <cell r="DH43" t="str">
            <v>FIDEICOMISO PÚBLICO COMPLEJO AMBIENTAL "XOCHIMILCO"</v>
          </cell>
          <cell r="DI43" t="str">
            <v>SÍ</v>
          </cell>
        </row>
        <row r="44">
          <cell r="Y44" t="str">
            <v>FONDO DE DESARROLLO ECONÓMICO DEL DF</v>
          </cell>
          <cell r="AJ44" t="str">
            <v>09C001</v>
          </cell>
          <cell r="AK44" t="str">
            <v>SECRETARÍA DE FINANZAS</v>
          </cell>
          <cell r="AL44" t="str">
            <v>UNIDAD RESPONSABLE: 09 C0 01 SECRETARÍA DE FINANZAS</v>
          </cell>
          <cell r="AM44" t="str">
            <v>FINANZAS</v>
          </cell>
          <cell r="AR44" t="str">
            <v>Miguel Hidalgo</v>
          </cell>
          <cell r="AU44" t="str">
            <v>040008</v>
          </cell>
          <cell r="AV44" t="str">
            <v>Captar, recibir y resolver quejas o denuncias de la gestión pública</v>
          </cell>
          <cell r="AW44" t="str">
            <v>Queja</v>
          </cell>
          <cell r="DE44" t="str">
            <v>FONDO AMBIENTAL PÚBLICO DEL DF</v>
          </cell>
          <cell r="DF44" t="str">
            <v>NO</v>
          </cell>
          <cell r="DH44" t="str">
            <v>FONDO AMBIENTAL PÚBLICO DEL DF</v>
          </cell>
          <cell r="DI44" t="str">
            <v>NO</v>
          </cell>
        </row>
        <row r="45">
          <cell r="Y45" t="str">
            <v>FONDO DE SEGURIDAD PÚBLICA DEL DF</v>
          </cell>
          <cell r="AJ45" t="str">
            <v>09PFCD</v>
          </cell>
          <cell r="AK45" t="str">
            <v>FIDEICOMISO PÚBLICO "CIUDAD DIGITAL"</v>
          </cell>
          <cell r="AL45" t="str">
            <v>UNIDAD RESPONSABLE: 09 PF CD FIDEICOMISO PÚBLICO "CIUDAD DIGITAL"</v>
          </cell>
          <cell r="AM45" t="str">
            <v>DIGITAL</v>
          </cell>
          <cell r="AR45" t="str">
            <v>Milpa Alta</v>
          </cell>
          <cell r="AU45" t="str">
            <v>040042</v>
          </cell>
          <cell r="AV45" t="str">
            <v>Transferencias a Órganos Autónomos</v>
          </cell>
          <cell r="AW45" t="str">
            <v>A/P</v>
          </cell>
          <cell r="DE45" t="str">
            <v>FONDO DE DESARROLLO ECONÓMICO DEL DF</v>
          </cell>
          <cell r="DF45" t="str">
            <v>NO</v>
          </cell>
          <cell r="DH45" t="str">
            <v>FONDO DE DESARROLLO ECONÓMICO DEL DF</v>
          </cell>
          <cell r="DI45" t="str">
            <v>NO</v>
          </cell>
        </row>
        <row r="46">
          <cell r="Y46" t="str">
            <v>FONDO MIXTO DE PROMOCIÓN TURÍSTICA</v>
          </cell>
          <cell r="AJ46" t="str">
            <v>09PFRC</v>
          </cell>
          <cell r="AK46" t="str">
            <v>FIDEICOMISO DE RECUPERACIÓN CREDITICIA DEL DF</v>
          </cell>
          <cell r="AL46" t="str">
            <v>UNIDAD RESPONSABLE: 09 PF RC FIDEICOMISO DE RECUPERACIÓN CREDITICIA DEL DF</v>
          </cell>
          <cell r="AM46" t="str">
            <v>FIDERE</v>
          </cell>
          <cell r="AR46" t="str">
            <v>Tláhuac</v>
          </cell>
          <cell r="AU46" t="str">
            <v>040059</v>
          </cell>
          <cell r="AV46" t="str">
            <v>Otorgar servicios de apoyo administrativo</v>
          </cell>
          <cell r="AW46" t="str">
            <v>A/P</v>
          </cell>
          <cell r="DE46" t="str">
            <v>FONDO DE SEGURIDAD PÚBLICA DEL DF</v>
          </cell>
          <cell r="DF46" t="str">
            <v>NO</v>
          </cell>
          <cell r="DH46" t="str">
            <v>FONDO DE SEGURIDAD PÚBLICA DEL DF</v>
          </cell>
          <cell r="DI46" t="str">
            <v>SÍ</v>
          </cell>
        </row>
        <row r="47">
          <cell r="Y47" t="str">
            <v>FONDO PARA EL DESARROLLO SOCIAL DE LA CIUDAD DE MÉXICO</v>
          </cell>
          <cell r="AJ47" t="str">
            <v>10C001</v>
          </cell>
          <cell r="AK47" t="str">
            <v>SECRETARÍA DE TRANSPORTE Y VIALIDAD</v>
          </cell>
          <cell r="AL47" t="str">
            <v>UNIDAD RESPONSABLE: 10 C0 01 SECRETARÍA DE TRANSPORTE Y VIALIDAD</v>
          </cell>
          <cell r="AM47" t="str">
            <v>SETRAVI</v>
          </cell>
          <cell r="AR47" t="str">
            <v>Tlalpan</v>
          </cell>
          <cell r="AU47" t="str">
            <v>050001</v>
          </cell>
          <cell r="AV47" t="str">
            <v>Articular la participación ciudadana y las políticas públicas del Distrito Federal</v>
          </cell>
          <cell r="AW47" t="str">
            <v>Acción</v>
          </cell>
          <cell r="DE47" t="str">
            <v>FONDO MIXTO DE PROMOCIÓN TURÍSTICA</v>
          </cell>
          <cell r="DF47" t="str">
            <v>NO</v>
          </cell>
          <cell r="DH47" t="str">
            <v>FONDO MIXTO DE PROMOCIÓN TURÍSTICA</v>
          </cell>
          <cell r="DI47" t="str">
            <v>NO</v>
          </cell>
        </row>
        <row r="48">
          <cell r="Y48" t="str">
            <v>FONDO PARA LA ATENCIÓN Y APOYO A LAS VÍCTIMAS DEL DELITO</v>
          </cell>
          <cell r="AJ48" t="str">
            <v>10P0TP</v>
          </cell>
          <cell r="AK48" t="str">
            <v>FIDEICOMISO PARA EL FONDO DE PROMOCIÓN PARA EL FINANCIAMIENTO DEL TRANSPORTE PÚBLICO</v>
          </cell>
          <cell r="AL48" t="str">
            <v>UNIDAD RESPONSABLE: 10 P0 TP FIDEICOMISO PARA EL FONDO DE PROMOCIÓN PARA EL FINANCIAMIENTO DEL TRANSPORTE PÚBLICO</v>
          </cell>
          <cell r="AM48" t="str">
            <v>FIFINTRA</v>
          </cell>
          <cell r="AO48" t="str">
            <v>C</v>
          </cell>
          <cell r="AR48" t="str">
            <v>Venustiano Carranza</v>
          </cell>
          <cell r="AU48" t="str">
            <v>050002</v>
          </cell>
          <cell r="AV48" t="str">
            <v>Conducir la política interna</v>
          </cell>
          <cell r="AW48" t="str">
            <v>A/P</v>
          </cell>
          <cell r="DE48" t="str">
            <v>FONDO PARA EL DESARROLLO SOCIAL DE LA CIUDAD DE MÉXICO</v>
          </cell>
          <cell r="DF48" t="str">
            <v>NO</v>
          </cell>
          <cell r="DH48" t="str">
            <v>FONDO PARA EL DESARROLLO SOCIAL DE LA CIUDAD DE MÉXICO</v>
          </cell>
          <cell r="DI48" t="str">
            <v>NO</v>
          </cell>
        </row>
        <row r="49">
          <cell r="Y49" t="str">
            <v>HEROICO CUERPO DE BOMBEROS DEL DF</v>
          </cell>
          <cell r="AJ49" t="str">
            <v>10PDMB</v>
          </cell>
          <cell r="AK49" t="str">
            <v>METROBÚS</v>
          </cell>
          <cell r="AL49" t="str">
            <v>UNIDAD RESPONSABLE: 10 PD MB METROBÚS</v>
          </cell>
          <cell r="AM49" t="str">
            <v>METROBUS</v>
          </cell>
          <cell r="AO49" t="str">
            <v>I</v>
          </cell>
          <cell r="AR49" t="str">
            <v>Xochimilco</v>
          </cell>
          <cell r="AU49" t="str">
            <v>050003</v>
          </cell>
          <cell r="AV49" t="str">
            <v>Realizar acciones para la coordinación metropolitana y regional</v>
          </cell>
          <cell r="AW49" t="str">
            <v>Acción</v>
          </cell>
          <cell r="DE49" t="str">
            <v>FONDO PARA LA ATENCIÓN Y APOYO A LAS VÍCTIMAS DEL DELITO</v>
          </cell>
          <cell r="DF49" t="str">
            <v>NO</v>
          </cell>
          <cell r="DH49" t="str">
            <v>FONDO PARA LA ATENCIÓN Y APOYO A LAS VÍCTIMAS DEL DELITO</v>
          </cell>
          <cell r="DI49" t="str">
            <v>SÍ</v>
          </cell>
        </row>
        <row r="50">
          <cell r="Y50" t="str">
            <v>INSTITUTO DE ACCESO A LA INFORMACIÓN PÚBLICA DEL DF</v>
          </cell>
          <cell r="AJ50" t="str">
            <v>10PDME</v>
          </cell>
          <cell r="AK50" t="str">
            <v>SISTEMA DE TRANSPORTE COLECTIVO (METRO)</v>
          </cell>
          <cell r="AL50" t="str">
            <v>UNIDAD RESPONSABLE: 10 PD ME SISTEMA DE TRANSPORTE COLECTIVO (METRO)</v>
          </cell>
          <cell r="AM50" t="str">
            <v>STC</v>
          </cell>
          <cell r="AU50" t="str">
            <v>050004</v>
          </cell>
          <cell r="AV50" t="str">
            <v>Coordinación de políticas del Gobierno del Distrito Federal</v>
          </cell>
          <cell r="AW50" t="str">
            <v>A/P</v>
          </cell>
          <cell r="DE50" t="str">
            <v>HEROICO CUERPO DE BOMBEROS DEL DF</v>
          </cell>
          <cell r="DF50" t="str">
            <v>SÍ</v>
          </cell>
          <cell r="DH50" t="str">
            <v>HEROICO CUERPO DE BOMBEROS DEL DF</v>
          </cell>
          <cell r="DI50" t="str">
            <v>NO</v>
          </cell>
        </row>
        <row r="51">
          <cell r="Y51" t="str">
            <v>INSTITUTO DE CIENCIA Y TECNOLOGÍA</v>
          </cell>
          <cell r="AJ51" t="str">
            <v>10PDRT</v>
          </cell>
          <cell r="AK51" t="str">
            <v>RED DE TRANSPORTE DE PASAJEROS DEL DF</v>
          </cell>
          <cell r="AL51" t="str">
            <v>UNIDAD RESPONSABLE: 10 PD RT RED DE TRANSPORTE DE PASAJEROS DEL DF</v>
          </cell>
          <cell r="AM51" t="str">
            <v>RTP</v>
          </cell>
          <cell r="AU51" t="str">
            <v>050005</v>
          </cell>
          <cell r="AV51" t="str">
            <v>Desarrollar el programa de comunicación social</v>
          </cell>
          <cell r="AW51" t="str">
            <v>Acción</v>
          </cell>
          <cell r="DE51" t="str">
            <v>INSTITUTO DE ACCESO A LA INFORMACIÓN PÚBLICA DEL DF</v>
          </cell>
          <cell r="DF51" t="str">
            <v>NO</v>
          </cell>
          <cell r="DH51" t="str">
            <v>INSTITUTO DE ACCESO A LA INFORMACIÓN PÚBLICA DEL DF</v>
          </cell>
          <cell r="DI51" t="str">
            <v>NO</v>
          </cell>
        </row>
        <row r="52">
          <cell r="Y52" t="str">
            <v>INSTITUTO DE EDUCACIÓN MEDIA SUPERIOR</v>
          </cell>
          <cell r="AJ52" t="str">
            <v>10PDTE</v>
          </cell>
          <cell r="AK52" t="str">
            <v>SERVICIO DE TRANSPORTES ELÉCTRICOS DEL DF</v>
          </cell>
          <cell r="AL52" t="str">
            <v>UNIDAD RESPONSABLE: 10 PD TE SERVICIO DE TRANSPORTES ELÉCTRICOS DEL DF</v>
          </cell>
          <cell r="AM52" t="str">
            <v>STE</v>
          </cell>
          <cell r="AU52" t="str">
            <v>050007</v>
          </cell>
          <cell r="AV52" t="str">
            <v>Coordinar la política de rehabilitación del Centro Histórico de la Ciudad de México</v>
          </cell>
          <cell r="AW52" t="str">
            <v>Acción</v>
          </cell>
          <cell r="DE52" t="str">
            <v>INSTITUTO DE CIENCIA Y TECNOLOGÍA</v>
          </cell>
          <cell r="DF52" t="str">
            <v>NO</v>
          </cell>
          <cell r="DH52" t="str">
            <v>INSTITUTO DE CIENCIA Y TECNOLOGÍA</v>
          </cell>
          <cell r="DI52" t="str">
            <v>NO</v>
          </cell>
        </row>
        <row r="53">
          <cell r="Y53" t="str">
            <v>INSTITUTO DE FORMACIÓN PROFESIONAL</v>
          </cell>
          <cell r="AJ53" t="str">
            <v>11C001</v>
          </cell>
          <cell r="AK53" t="str">
            <v>SECRETARÍA DE SEGURIDAD PÚBLICA</v>
          </cell>
          <cell r="AL53" t="str">
            <v>UNIDAD RESPONSABLE: 11 C0 01 SECRETARÍA DE SEGURIDAD PÚBLICA</v>
          </cell>
          <cell r="AM53" t="str">
            <v>SSP</v>
          </cell>
          <cell r="AU53" t="str">
            <v>050008</v>
          </cell>
          <cell r="AV53" t="str">
            <v>Realizar acciones para el reordenamiento de la vía pública</v>
          </cell>
          <cell r="AW53" t="str">
            <v>Acción</v>
          </cell>
          <cell r="DE53" t="str">
            <v>INSTITUTO DE EDUCACIÓN MEDIA SUPERIOR</v>
          </cell>
          <cell r="DF53" t="str">
            <v>NO</v>
          </cell>
          <cell r="DH53" t="str">
            <v>INSTITUTO DE EDUCACIÓN MEDIA SUPERIOR</v>
          </cell>
          <cell r="DI53" t="str">
            <v>NO</v>
          </cell>
        </row>
        <row r="54">
          <cell r="Y54" t="str">
            <v>INSTITUTO DE LA JUVENTUD DEL DF</v>
          </cell>
          <cell r="AJ54" t="str">
            <v>11CD01</v>
          </cell>
          <cell r="AK54" t="str">
            <v>INSTITUTO TÉCNICO DE FORMACIÓN POLICIAL</v>
          </cell>
          <cell r="AL54" t="str">
            <v>UNIDAD RESPONSABLE: 11 CD 01 INSTITUTO TÉCNICO DE FORMACIÓN POLICIAL</v>
          </cell>
          <cell r="AM54" t="str">
            <v>ITFPOL</v>
          </cell>
          <cell r="AU54" t="str">
            <v>050009</v>
          </cell>
          <cell r="AV54" t="str">
            <v>Coordinar políticas sectoriales</v>
          </cell>
          <cell r="AW54" t="str">
            <v>A/P</v>
          </cell>
          <cell r="DE54" t="str">
            <v>INSTITUTO DE FORMACIÓN PROFESIONAL</v>
          </cell>
          <cell r="DF54" t="str">
            <v>NO</v>
          </cell>
          <cell r="DH54" t="str">
            <v>INSTITUTO DE FORMACIÓN PROFESIONAL</v>
          </cell>
          <cell r="DI54" t="str">
            <v>NO</v>
          </cell>
        </row>
        <row r="55">
          <cell r="Y55" t="str">
            <v>INSTITUTO DE LAS MUJERES DEL DF</v>
          </cell>
          <cell r="AJ55" t="str">
            <v>11CD02</v>
          </cell>
          <cell r="AK55" t="str">
            <v>POLICÍA AUXILIAR DEL DF</v>
          </cell>
          <cell r="AL55" t="str">
            <v>UNIDAD RESPONSABLE: 11 CD 02 POLICÍA AUXILIAR DEL DF</v>
          </cell>
          <cell r="AM55" t="str">
            <v>PADF</v>
          </cell>
          <cell r="AO55" t="str">
            <v>01</v>
          </cell>
          <cell r="AR55" t="str">
            <v>ASAMBLEA LEGISLATIVA DEL DF</v>
          </cell>
          <cell r="AS55" t="str">
            <v>NO</v>
          </cell>
          <cell r="AU55" t="str">
            <v>050010</v>
          </cell>
          <cell r="AV55" t="str">
            <v>Coordinar las políticas delegacionales</v>
          </cell>
          <cell r="AW55" t="str">
            <v>A/P</v>
          </cell>
          <cell r="DE55" t="str">
            <v>INSTITUTO DE LA JUVENTUD DEL DF</v>
          </cell>
          <cell r="DF55" t="str">
            <v>NO</v>
          </cell>
          <cell r="DH55" t="str">
            <v>INSTITUTO DE LA JUVENTUD DEL DF</v>
          </cell>
          <cell r="DI55" t="str">
            <v>NO</v>
          </cell>
        </row>
        <row r="56">
          <cell r="Y56" t="str">
            <v>INSTITUTO DE VIVIENDA DEL DF</v>
          </cell>
          <cell r="AJ56" t="str">
            <v>11CD03</v>
          </cell>
          <cell r="AK56" t="str">
            <v>POLICÍA BANCARIA E INDUSTRIAL</v>
          </cell>
          <cell r="AL56" t="str">
            <v>UNIDAD RESPONSABLE: 11 CD 03 POLICÍA BANCARIA E INDUSTRIAL</v>
          </cell>
          <cell r="AM56" t="str">
            <v>PBI</v>
          </cell>
          <cell r="AO56" t="str">
            <v>02</v>
          </cell>
          <cell r="AR56" t="str">
            <v>AUTORIDAD DEL CENTRO HISTÓRICO</v>
          </cell>
          <cell r="AS56" t="str">
            <v>SÍ</v>
          </cell>
          <cell r="AU56" t="str">
            <v>050011</v>
          </cell>
          <cell r="AV56" t="str">
            <v>Evaluar la política de Desarrollo Social</v>
          </cell>
          <cell r="AW56" t="str">
            <v>Estudio</v>
          </cell>
          <cell r="DE56" t="str">
            <v>INSTITUTO DE LAS MUJERES DEL DF</v>
          </cell>
          <cell r="DF56" t="str">
            <v>NO</v>
          </cell>
          <cell r="DH56" t="str">
            <v>INSTITUTO DE LAS MUJERES DEL DF</v>
          </cell>
          <cell r="DI56" t="str">
            <v>NO</v>
          </cell>
        </row>
        <row r="57">
          <cell r="Y57" t="str">
            <v>INSTITUTO ELECTORAL DEL DF</v>
          </cell>
          <cell r="AJ57" t="str">
            <v>11PDPA</v>
          </cell>
          <cell r="AK57" t="str">
            <v>CAJA DE PREVISIÓN DE LA POLICÍA AUXILIAR DEL DF</v>
          </cell>
          <cell r="AL57" t="str">
            <v>UNIDAD RESPONSABLE: 11 PD PA CAJA DE PREVISIÓN DE LA POLICÍA AUXILIAR DEL DF</v>
          </cell>
          <cell r="AM57" t="str">
            <v>CAPREPA</v>
          </cell>
          <cell r="AO57" t="str">
            <v>03</v>
          </cell>
          <cell r="AR57" t="str">
            <v>CAJA DE PREVISIÓN DE LA POLICÍA AUXILIAR DEL DF</v>
          </cell>
          <cell r="AS57" t="str">
            <v>NO</v>
          </cell>
          <cell r="AU57" t="str">
            <v>050012</v>
          </cell>
          <cell r="AV57" t="str">
            <v>Realizar acciones de innovación tecnológica</v>
          </cell>
          <cell r="AW57" t="str">
            <v>Acción</v>
          </cell>
          <cell r="DE57" t="str">
            <v>INSTITUTO DE VIVIENDA DEL DF</v>
          </cell>
          <cell r="DF57" t="str">
            <v>SÍ</v>
          </cell>
          <cell r="DH57" t="str">
            <v>INSTITUTO DE VIVIENDA DEL DF</v>
          </cell>
          <cell r="DI57" t="str">
            <v>NO</v>
          </cell>
        </row>
        <row r="58">
          <cell r="Y58" t="str">
            <v>INSTITUTO TÉCNICO DE FORMACIÓN POLICIAL</v>
          </cell>
          <cell r="AJ58" t="str">
            <v>12C001</v>
          </cell>
          <cell r="AK58" t="str">
            <v>OFICIALÍA MAYOR</v>
          </cell>
          <cell r="AL58" t="str">
            <v>UNIDAD RESPONSABLE: 12 C0 01 OFICIALÍA MAYOR</v>
          </cell>
          <cell r="AM58" t="str">
            <v>OFICIALIA</v>
          </cell>
          <cell r="AO58" t="str">
            <v>04</v>
          </cell>
          <cell r="AR58" t="str">
            <v>CAJA DE PREVISIÓN DE LA POLICÍA PREVENTIVA</v>
          </cell>
          <cell r="AS58" t="str">
            <v>NO</v>
          </cell>
          <cell r="AU58" t="str">
            <v>050013</v>
          </cell>
          <cell r="AV58" t="str">
            <v>Fortalecer y establecer enlaces institucionales con las autoridades de los gobiernos municipales</v>
          </cell>
          <cell r="AW58" t="str">
            <v>Acción</v>
          </cell>
          <cell r="DE58" t="str">
            <v>INSTITUTO ELECTORAL DEL DF</v>
          </cell>
          <cell r="DF58" t="str">
            <v>NO</v>
          </cell>
          <cell r="DH58" t="str">
            <v>INSTITUTO ELECTORAL DEL DF</v>
          </cell>
          <cell r="DI58" t="str">
            <v>SÍ</v>
          </cell>
        </row>
        <row r="59">
          <cell r="Y59" t="str">
            <v>JEFATURA DE GOBIERNO DEL DF</v>
          </cell>
          <cell r="AJ59" t="str">
            <v>12P0DE</v>
          </cell>
          <cell r="AK59" t="str">
            <v>FONDO DE DESARROLLO ECONÓMICO DEL DF</v>
          </cell>
          <cell r="AL59" t="str">
            <v>UNIDAD RESPONSABLE: 12 P0 DE FONDO DE DESARROLLO ECONÓMICO DEL DF</v>
          </cell>
          <cell r="AM59" t="str">
            <v>FONDECO</v>
          </cell>
          <cell r="AO59" t="str">
            <v>05</v>
          </cell>
          <cell r="AR59" t="str">
            <v>CAJA DE PREVISIÓN PARA TRABAJADORES A LISTA DE RAYA DEL GDF</v>
          </cell>
          <cell r="AS59" t="str">
            <v>NO</v>
          </cell>
          <cell r="AU59" t="str">
            <v>050059</v>
          </cell>
          <cell r="AV59" t="str">
            <v>Otorgar servicios de apoyo administrativo</v>
          </cell>
          <cell r="AW59" t="str">
            <v>A/P</v>
          </cell>
          <cell r="DE59" t="str">
            <v>INSTITUTO TÉCNICO DE FORMACIÓN POLICIAL</v>
          </cell>
          <cell r="DF59" t="str">
            <v>NO</v>
          </cell>
          <cell r="DH59" t="str">
            <v>INSTITUTO TÉCNICO DE FORMACIÓN POLICIAL</v>
          </cell>
          <cell r="DI59" t="str">
            <v>NO</v>
          </cell>
        </row>
        <row r="60">
          <cell r="Y60" t="str">
            <v>JUNTA LOCAL DE CONCILIACIÓN Y ARBITRAJE DEL DF</v>
          </cell>
          <cell r="AJ60" t="str">
            <v>12PDLR</v>
          </cell>
          <cell r="AK60" t="str">
            <v>CAJA DE PREVISIÓN PARA TRABAJADORES A LISTA DE RAYA DEL GDF</v>
          </cell>
          <cell r="AL60" t="str">
            <v>UNIDAD RESPONSABLE: 12 PD LR CAJA DE PREVISIÓN PARA TRABAJADORES A LISTA DE RAYA DEL GDF</v>
          </cell>
          <cell r="AM60" t="str">
            <v>CAPTRALIR</v>
          </cell>
          <cell r="AO60" t="str">
            <v>06</v>
          </cell>
          <cell r="AR60" t="str">
            <v>COMISIÓN DE DERECHOS HUMANOS DEL DF</v>
          </cell>
          <cell r="AS60" t="str">
            <v>NO</v>
          </cell>
          <cell r="AU60" t="str">
            <v>050060</v>
          </cell>
          <cell r="AV60" t="str">
            <v>Cubrir compromisos pendientes de acciones realizadas en ejercicios anteriores</v>
          </cell>
          <cell r="AW60" t="str">
            <v>S/N</v>
          </cell>
          <cell r="DE60" t="str">
            <v>JEFATURA DE GOBIERNO DEL DF</v>
          </cell>
          <cell r="DF60" t="str">
            <v>NO</v>
          </cell>
          <cell r="DH60" t="str">
            <v>JEFATURA DE GOBIERNO DEL DF</v>
          </cell>
          <cell r="DI60" t="str">
            <v>NO</v>
          </cell>
        </row>
        <row r="61">
          <cell r="Y61" t="str">
            <v>METROBÚS</v>
          </cell>
          <cell r="AJ61" t="str">
            <v>12PDPP</v>
          </cell>
          <cell r="AK61" t="str">
            <v>CAJA DE PREVISIÓN DE LA POLICÍA PREVENTIVA</v>
          </cell>
          <cell r="AL61" t="str">
            <v>UNIDAD RESPONSABLE: 12 PD PP CAJA DE PREVISIÓN DE LA POLICÍA PREVENTIVA</v>
          </cell>
          <cell r="AM61" t="str">
            <v>CAPREPOLI</v>
          </cell>
          <cell r="AO61" t="str">
            <v>07</v>
          </cell>
          <cell r="AR61" t="str">
            <v>CONSEJERÍA JURÍDICA Y SERVICIOS LEGALES</v>
          </cell>
          <cell r="AS61" t="str">
            <v>SÍ</v>
          </cell>
          <cell r="AU61" t="str">
            <v>051109</v>
          </cell>
          <cell r="AV61" t="str">
            <v>Coordinar políticas sectoriales</v>
          </cell>
          <cell r="AW61" t="str">
            <v>A/P</v>
          </cell>
          <cell r="DE61" t="str">
            <v>JUNTA LOCAL DE CONCILIACIÓN Y ARBITRAJE DEL DF</v>
          </cell>
          <cell r="DF61" t="str">
            <v>NO</v>
          </cell>
          <cell r="DH61" t="str">
            <v>JUNTA LOCAL DE CONCILIACIÓN Y ARBITRAJE DEL DF</v>
          </cell>
          <cell r="DI61" t="str">
            <v>NO</v>
          </cell>
        </row>
        <row r="62">
          <cell r="Y62" t="str">
            <v>OFICIALÍA MAYOR</v>
          </cell>
          <cell r="AJ62" t="str">
            <v>12PECM</v>
          </cell>
          <cell r="AK62" t="str">
            <v>CORPORACIÓN MEXICANA DE IMPRESIÓN S.A. DE C.V.</v>
          </cell>
          <cell r="AL62" t="str">
            <v>UNIDAD RESPONSABLE: 12 PE CM CORPORACIÓN MEXICANA DE IMPRESIÓN S.A. DE C.V.</v>
          </cell>
          <cell r="AM62" t="str">
            <v>COMISA</v>
          </cell>
          <cell r="AO62" t="str">
            <v>08</v>
          </cell>
          <cell r="AR62" t="str">
            <v>CONSEJO DE EVALUACIÓN DEL DESARROLLO SOCIAL DEL DF</v>
          </cell>
          <cell r="AS62" t="str">
            <v>NO</v>
          </cell>
          <cell r="AU62" t="str">
            <v>060001</v>
          </cell>
          <cell r="AV62" t="str">
            <v>Cubrir el servicio de la deuda</v>
          </cell>
          <cell r="AW62" t="str">
            <v>A/P</v>
          </cell>
          <cell r="DE62" t="str">
            <v>METROBÚS</v>
          </cell>
          <cell r="DF62" t="str">
            <v>NO</v>
          </cell>
          <cell r="DH62" t="str">
            <v>METROBÚS</v>
          </cell>
          <cell r="DI62" t="str">
            <v>NO</v>
          </cell>
        </row>
        <row r="63">
          <cell r="Y63" t="str">
            <v>POLICÍA AUXILIAR DEL DF</v>
          </cell>
          <cell r="AJ63" t="str">
            <v>12PESM</v>
          </cell>
          <cell r="AK63" t="str">
            <v>SERVICIOS METROPOLITANOS  S.A. DE C.V.</v>
          </cell>
          <cell r="AL63" t="str">
            <v>UNIDAD RESPONSABLE: 12 PE SM SERVICIOS METROPOLITANOS  S.A. DE C.V.</v>
          </cell>
          <cell r="AM63" t="str">
            <v>SERVIMET</v>
          </cell>
          <cell r="AO63" t="str">
            <v>09</v>
          </cell>
          <cell r="AR63" t="str">
            <v>CONSEJO DE LA JUDICATURA DEL DF</v>
          </cell>
          <cell r="AS63" t="str">
            <v>NO</v>
          </cell>
          <cell r="AU63" t="str">
            <v>060002</v>
          </cell>
          <cell r="AV63" t="str">
            <v>Operar el sistema recaudatorio del Distrito Federal</v>
          </cell>
          <cell r="AW63" t="str">
            <v>Acción</v>
          </cell>
          <cell r="DE63" t="str">
            <v>OFICIALÍA MAYOR</v>
          </cell>
          <cell r="DF63" t="str">
            <v>NO</v>
          </cell>
          <cell r="DH63" t="str">
            <v>OFICIALÍA MAYOR</v>
          </cell>
          <cell r="DI63" t="str">
            <v>NO</v>
          </cell>
        </row>
        <row r="64">
          <cell r="Y64" t="str">
            <v>POLICÍA BANCARIA E INDUSTRIAL</v>
          </cell>
          <cell r="AJ64" t="str">
            <v>12PFCX</v>
          </cell>
          <cell r="AK64" t="str">
            <v>FIDEICOMISO PÚBLICO COMPLEJO AMBIENTAL "XOCHIMILCO"</v>
          </cell>
          <cell r="AL64" t="str">
            <v>UNIDAD RESPONSABLE: 12 PF CX FIDEICOMISO PÚBLICO COMPLEJO AMBIENTAL "XOCHIMILCO"</v>
          </cell>
          <cell r="AM64" t="str">
            <v>FIDXOCH</v>
          </cell>
          <cell r="AO64" t="str">
            <v>10</v>
          </cell>
          <cell r="AR64" t="str">
            <v>CONTADURÍA MAYOR DE HACIENDA DE LA ALDF</v>
          </cell>
          <cell r="AS64" t="str">
            <v>NO</v>
          </cell>
          <cell r="AU64" t="str">
            <v>060003</v>
          </cell>
          <cell r="AV64" t="str">
            <v>Defender y representar al Gobierno del Distrito Federal en materia fiscal y hacendaria</v>
          </cell>
          <cell r="AW64" t="str">
            <v>Acción</v>
          </cell>
          <cell r="DE64" t="str">
            <v>POLICÍA AUXILIAR DEL DF</v>
          </cell>
          <cell r="DF64" t="str">
            <v>NO</v>
          </cell>
          <cell r="DH64" t="str">
            <v>POLICÍA AUXILIAR DEL DF</v>
          </cell>
          <cell r="DI64" t="str">
            <v>NO</v>
          </cell>
        </row>
        <row r="65">
          <cell r="Y65" t="str">
            <v>PROCURADURÍA AMBIENTAL Y DEL ORDENAMIENTO TERRITORIAL DEL DF</v>
          </cell>
          <cell r="AJ65" t="str">
            <v>13C001</v>
          </cell>
          <cell r="AK65" t="str">
            <v>CONTRALORÍA GENERAL</v>
          </cell>
          <cell r="AL65" t="str">
            <v>UNIDAD RESPONSABLE: 13 C0 01 CONTRALORÍA GENERAL</v>
          </cell>
          <cell r="AM65" t="str">
            <v>CONTRALORIA</v>
          </cell>
          <cell r="AO65" t="str">
            <v>11</v>
          </cell>
          <cell r="AR65" t="str">
            <v>CONTRALORÍA GENERAL</v>
          </cell>
          <cell r="AS65" t="str">
            <v>SÍ</v>
          </cell>
          <cell r="AU65" t="str">
            <v>060004</v>
          </cell>
          <cell r="AV65" t="str">
            <v>Integrar y presentar el Presupuesto de Egresos y Programa Operativo Anual de la Administración Pública</v>
          </cell>
          <cell r="AW65" t="str">
            <v>A/P</v>
          </cell>
          <cell r="DE65" t="str">
            <v>POLICÍA BANCARIA E INDUSTRIAL</v>
          </cell>
          <cell r="DF65" t="str">
            <v>NO</v>
          </cell>
          <cell r="DH65" t="str">
            <v>POLICÍA BANCARIA E INDUSTRIAL</v>
          </cell>
          <cell r="DI65" t="str">
            <v>NO</v>
          </cell>
        </row>
        <row r="66">
          <cell r="Y66" t="str">
            <v>PROCURADURÍA GENERAL DE JUSTICIA DEL DF</v>
          </cell>
          <cell r="AJ66" t="str">
            <v>14C000</v>
          </cell>
          <cell r="AK66" t="str">
            <v>PROCURADURÍA GENERAL DE JUSTICIA DEL DF</v>
          </cell>
          <cell r="AL66" t="str">
            <v>UNIDAD RESPONSABLE: 14 C0 00 PROCURADURÍA GENERAL DE JUSTICIA DEL DF</v>
          </cell>
          <cell r="AM66" t="str">
            <v>PGJDF</v>
          </cell>
          <cell r="AO66" t="str">
            <v>12</v>
          </cell>
          <cell r="AR66" t="str">
            <v>CORPORACIÓN MEXICANA DE IMPRESIÓN S.A. DE C.V.</v>
          </cell>
          <cell r="AS66" t="str">
            <v>NO</v>
          </cell>
          <cell r="AU66" t="str">
            <v>060005</v>
          </cell>
          <cell r="AV66" t="str">
            <v>Operar fondos y manejo de deuda del Distrito Federal</v>
          </cell>
          <cell r="AW66" t="str">
            <v>A/P</v>
          </cell>
          <cell r="DE66" t="str">
            <v>PROCURADURÍA AMBIENTAL Y DEL ORDENAMIENTO TERRITORIAL DEL DF</v>
          </cell>
          <cell r="DF66" t="str">
            <v>NO</v>
          </cell>
          <cell r="DH66" t="str">
            <v>PROCURADURÍA AMBIENTAL Y DEL ORDENAMIENTO TERRITORIAL DEL DF</v>
          </cell>
          <cell r="DI66" t="str">
            <v>NO</v>
          </cell>
        </row>
        <row r="67">
          <cell r="Y67" t="str">
            <v>PROCURADURÍA SOCIAL DEL DF</v>
          </cell>
          <cell r="AJ67" t="str">
            <v>14CD01</v>
          </cell>
          <cell r="AK67" t="str">
            <v>INSTITUTO DE FORMACIÓN PROFESIONAL</v>
          </cell>
          <cell r="AL67" t="str">
            <v>UNIDAD RESPONSABLE: 14 CD 01 INSTITUTO DE FORMACIÓN PROFESIONAL</v>
          </cell>
          <cell r="AM67" t="str">
            <v>IFP</v>
          </cell>
          <cell r="AO67" t="str">
            <v>13</v>
          </cell>
          <cell r="AR67" t="str">
            <v>DELEGACIÓN ÁLVARO OBREGÓN</v>
          </cell>
          <cell r="AS67" t="str">
            <v>SÍ</v>
          </cell>
          <cell r="AU67" t="str">
            <v>060006</v>
          </cell>
          <cell r="AV67" t="str">
            <v>Recuperar créditos financieros otorgados por el Gobierno del Distrito Federal</v>
          </cell>
          <cell r="AW67" t="str">
            <v>Millones de pesos</v>
          </cell>
          <cell r="DE67" t="str">
            <v>PROCURADURÍA GENERAL DE JUSTICIA DEL DF</v>
          </cell>
          <cell r="DF67" t="str">
            <v>NO</v>
          </cell>
          <cell r="DH67" t="str">
            <v>PROCURADURÍA GENERAL DE JUSTICIA DEL DF</v>
          </cell>
          <cell r="DI67" t="str">
            <v>NO</v>
          </cell>
        </row>
        <row r="68">
          <cell r="Y68" t="str">
            <v>RED DE TRANSPORTE DE PASAJEROS DEL DF</v>
          </cell>
          <cell r="AJ68" t="str">
            <v>14P0AV</v>
          </cell>
          <cell r="AK68" t="str">
            <v>FONDO PARA LA ATENCIÓN Y APOYO A LAS VÍCTIMAS DEL DELITO</v>
          </cell>
          <cell r="AL68" t="str">
            <v>UNIDAD RESPONSABLE: 14 P0 AV FONDO PARA LA ATENCIÓN Y APOYO A LAS VÍCTIMAS DEL DELITO</v>
          </cell>
          <cell r="AM68" t="str">
            <v>FAAVID</v>
          </cell>
          <cell r="AO68" t="str">
            <v>14</v>
          </cell>
          <cell r="AR68" t="str">
            <v>DELEGACIÓN AZCAPOTZALCO</v>
          </cell>
          <cell r="AS68" t="str">
            <v>SÍ</v>
          </cell>
          <cell r="AU68" t="str">
            <v>060007</v>
          </cell>
          <cell r="AV68" t="str">
            <v>Elaborar y difundir documentos financieros de rendición de cuentas</v>
          </cell>
          <cell r="AW68" t="str">
            <v>Documento</v>
          </cell>
          <cell r="DE68" t="str">
            <v>PROCURADURÍA SOCIAL DEL DF</v>
          </cell>
          <cell r="DF68" t="str">
            <v>NO</v>
          </cell>
          <cell r="DH68" t="str">
            <v>PROCURADURÍA SOCIAL DEL DF</v>
          </cell>
          <cell r="DI68" t="str">
            <v>NO</v>
          </cell>
        </row>
        <row r="69">
          <cell r="Y69" t="str">
            <v>SECRETARÍA DE CULTURA</v>
          </cell>
          <cell r="AJ69" t="str">
            <v>14P0FS</v>
          </cell>
          <cell r="AK69" t="str">
            <v>FONDO DE SEGURIDAD PÚBLICA DEL DF</v>
          </cell>
          <cell r="AL69" t="str">
            <v>UNIDAD RESPONSABLE: 14 P0 FS FONDO DE SEGURIDAD PÚBLICA DEL DF</v>
          </cell>
          <cell r="AM69" t="str">
            <v>FOSEGDF</v>
          </cell>
          <cell r="AO69" t="str">
            <v>15</v>
          </cell>
          <cell r="AR69" t="str">
            <v>DELEGACIÓN BENITO JUÁREZ</v>
          </cell>
          <cell r="AS69" t="str">
            <v>SÍ</v>
          </cell>
          <cell r="AU69" t="str">
            <v>060008</v>
          </cell>
          <cell r="AV69" t="str">
            <v>Devolver ingresos percibidos indebidamente en ejercicios fiscales anteriores</v>
          </cell>
          <cell r="AW69" t="str">
            <v>A/P</v>
          </cell>
          <cell r="DE69" t="str">
            <v>RED DE TRANSPORTE DE PASAJEROS DEL DF</v>
          </cell>
          <cell r="DF69" t="str">
            <v>NO</v>
          </cell>
          <cell r="DH69" t="str">
            <v>RED DE TRANSPORTE DE PASAJEROS DEL DF</v>
          </cell>
          <cell r="DI69" t="str">
            <v>NO</v>
          </cell>
        </row>
        <row r="70">
          <cell r="Y70" t="str">
            <v>SECRETARÍA DE DESARROLLO ECONÓMICO</v>
          </cell>
          <cell r="AJ70" t="str">
            <v>15C000</v>
          </cell>
          <cell r="AK70" t="str">
            <v>FONDO DE COINVERSIÓN</v>
          </cell>
          <cell r="AL70" t="str">
            <v>UNIDAD RESPONSABLE: 15 C0 00 FONDO DE COINVERSIÓN</v>
          </cell>
          <cell r="AM70" t="str">
            <v>FONCOI</v>
          </cell>
          <cell r="AO70" t="str">
            <v>16</v>
          </cell>
          <cell r="AR70" t="str">
            <v>DELEGACIÓN COYOACÁN</v>
          </cell>
          <cell r="AS70" t="str">
            <v>SÍ</v>
          </cell>
          <cell r="AU70" t="str">
            <v>060009</v>
          </cell>
          <cell r="AV70" t="str">
            <v>Ampliar, actualizar, depurar y controlarlos padrones cartográfico catastral</v>
          </cell>
          <cell r="AW70" t="str">
            <v>Acción</v>
          </cell>
          <cell r="DE70" t="str">
            <v>SECRETARÍA DE CULTURA</v>
          </cell>
          <cell r="DF70" t="str">
            <v>NO</v>
          </cell>
          <cell r="DH70" t="str">
            <v>SECRETARÍA DE CULTURA</v>
          </cell>
          <cell r="DI70" t="str">
            <v>NO</v>
          </cell>
        </row>
        <row r="71">
          <cell r="Y71" t="str">
            <v>SECRETARÍA DE DESARROLLO RURAL Y EQUIDAD PARA LAS COMUNIDADES</v>
          </cell>
          <cell r="AJ71" t="str">
            <v>16C000</v>
          </cell>
          <cell r="AK71" t="str">
            <v>DEUDA PÚBLICA DEL DF</v>
          </cell>
          <cell r="AL71" t="str">
            <v>UNIDAD RESPONSABLE: 16 C0 00 DEUDA PÚBLICA DEL DF</v>
          </cell>
          <cell r="AM71" t="str">
            <v>DEUDA</v>
          </cell>
          <cell r="AO71" t="str">
            <v>17</v>
          </cell>
          <cell r="AR71" t="str">
            <v>DELEGACIÓN CUAJIMALPA DE MORELOS</v>
          </cell>
          <cell r="AS71" t="str">
            <v>SÍ</v>
          </cell>
          <cell r="AU71" t="str">
            <v>060010</v>
          </cell>
          <cell r="AV71" t="str">
            <v>Establecer lineamientos, políticas de gasto y estrategias para vincular el proceso de Programación-Presupuestación al Sistema de Planeación</v>
          </cell>
          <cell r="AW71" t="str">
            <v>A/P</v>
          </cell>
          <cell r="DE71" t="str">
            <v>SECRETARÍA DE DESARROLLO ECONÓMICO</v>
          </cell>
          <cell r="DF71" t="str">
            <v>NO</v>
          </cell>
          <cell r="DH71" t="str">
            <v>SECRETARÍA DE DESARROLLO ECONÓMICO</v>
          </cell>
          <cell r="DI71" t="str">
            <v>NO</v>
          </cell>
        </row>
        <row r="72">
          <cell r="Y72" t="str">
            <v>SECRETARÍA DE DESARROLLO SOCIAL</v>
          </cell>
          <cell r="AJ72" t="str">
            <v>17L000</v>
          </cell>
          <cell r="AK72" t="str">
            <v>ASAMBLEA LEGISLATIVA DEL DF</v>
          </cell>
          <cell r="AL72" t="str">
            <v>UNIDAD RESPONSABLE: 17 L0 00 ASAMBLEA LEGISLATIVA DEL DF</v>
          </cell>
          <cell r="AM72" t="str">
            <v>ALDF</v>
          </cell>
          <cell r="AO72" t="str">
            <v>18</v>
          </cell>
          <cell r="AR72" t="str">
            <v>DELEGACIÓN CUAUHTÉMOC</v>
          </cell>
          <cell r="AS72" t="str">
            <v>SÍ</v>
          </cell>
          <cell r="AU72" t="str">
            <v>060011</v>
          </cell>
          <cell r="AV72" t="str">
            <v>Llevar a cabo la administración financiera de la hacienda pública</v>
          </cell>
          <cell r="AW72" t="str">
            <v>A/P</v>
          </cell>
          <cell r="DE72" t="str">
            <v>SECRETARÍA DE DESARROLLO RURAL Y EQUIDAD PARA LAS COMUNIDADES</v>
          </cell>
          <cell r="DF72" t="str">
            <v>NO</v>
          </cell>
          <cell r="DH72" t="str">
            <v>SECRETARÍA DE DESARROLLO RURAL Y EQUIDAD PARA LAS COMUNIDADES</v>
          </cell>
          <cell r="DI72" t="str">
            <v>NO</v>
          </cell>
        </row>
        <row r="73">
          <cell r="Y73" t="str">
            <v>SECRETARÍA DE DESARROLLO URBANO Y VIVIENDA</v>
          </cell>
          <cell r="AJ73" t="str">
            <v>18L000</v>
          </cell>
          <cell r="AK73" t="str">
            <v>CONTADURÍA MAYOR DE HACIENDA DE LA ALDF</v>
          </cell>
          <cell r="AL73" t="str">
            <v>UNIDAD RESPONSABLE: 18 L0 00 CONTADURÍA MAYOR DE HACIENDA DE LA ALDF</v>
          </cell>
          <cell r="AM73" t="str">
            <v>CMHALDF</v>
          </cell>
          <cell r="AO73" t="str">
            <v>19</v>
          </cell>
          <cell r="AR73" t="str">
            <v>DELEGACIÓN GUSTAVO A. MADERO</v>
          </cell>
          <cell r="AS73" t="str">
            <v>SÍ</v>
          </cell>
          <cell r="AU73" t="str">
            <v>060012</v>
          </cell>
          <cell r="AV73" t="str">
            <v>Programar y realizar auditorias directas a contribuyentes</v>
          </cell>
          <cell r="AW73" t="str">
            <v>Acción</v>
          </cell>
          <cell r="DE73" t="str">
            <v>SECRETARÍA DE DESARROLLO SOCIAL</v>
          </cell>
          <cell r="DF73" t="str">
            <v>NO</v>
          </cell>
          <cell r="DH73" t="str">
            <v>SECRETARÍA DE DESARROLLO SOCIAL</v>
          </cell>
          <cell r="DI73" t="str">
            <v>NO</v>
          </cell>
        </row>
        <row r="74">
          <cell r="Y74" t="str">
            <v>SECRETARÍA DE EDUCACIÓN</v>
          </cell>
          <cell r="AJ74" t="str">
            <v>19J000</v>
          </cell>
          <cell r="AK74" t="str">
            <v>TRIBUNAL SUPERIOR DE JUSTICIA DEL DF</v>
          </cell>
          <cell r="AL74" t="str">
            <v>UNIDAD RESPONSABLE: 19 J0 00 TRIBUNAL SUPERIOR DE JUSTICIA DEL DF</v>
          </cell>
          <cell r="AM74" t="str">
            <v>TSJDF</v>
          </cell>
          <cell r="AO74" t="str">
            <v>20</v>
          </cell>
          <cell r="AR74" t="str">
            <v>DELEGACIÓN IZTACALCO</v>
          </cell>
          <cell r="AS74" t="str">
            <v>SÍ</v>
          </cell>
          <cell r="AU74" t="str">
            <v>060013</v>
          </cell>
          <cell r="AV74" t="str">
            <v>Diseñar e instrumentar la política fiscal del Gobierno del Distrito Federal</v>
          </cell>
          <cell r="AW74" t="str">
            <v>Acción</v>
          </cell>
          <cell r="DE74" t="str">
            <v>SECRETARÍA DE DESARROLLO URBANO Y VIVIENDA</v>
          </cell>
          <cell r="DF74" t="str">
            <v>NO</v>
          </cell>
          <cell r="DH74" t="str">
            <v>SECRETARÍA DE DESARROLLO URBANO Y VIVIENDA</v>
          </cell>
          <cell r="DI74" t="str">
            <v>NO</v>
          </cell>
        </row>
        <row r="75">
          <cell r="Y75" t="str">
            <v>SECRETARÍA DE FINANZAS</v>
          </cell>
          <cell r="AJ75" t="str">
            <v>20J000</v>
          </cell>
          <cell r="AK75" t="str">
            <v>CONSEJO DE LA JUDICATURA DEL DF</v>
          </cell>
          <cell r="AL75" t="str">
            <v>UNIDAD RESPONSABLE: 20 J0 00 CONSEJO DE LA JUDICATURA DEL DF</v>
          </cell>
          <cell r="AM75" t="str">
            <v>CJDF</v>
          </cell>
          <cell r="AO75" t="str">
            <v>21</v>
          </cell>
          <cell r="AR75" t="str">
            <v>DELEGACIÓN IZTAPALAPA</v>
          </cell>
          <cell r="AS75" t="str">
            <v>SÍ</v>
          </cell>
          <cell r="AU75" t="str">
            <v>060014</v>
          </cell>
          <cell r="AV75" t="str">
            <v>Registrar el ejercicio del gasto del Gobierno del Distrito Federal</v>
          </cell>
          <cell r="AW75" t="str">
            <v>A/P</v>
          </cell>
          <cell r="DE75" t="str">
            <v>SECRETARÍA DE EDUCACIÓN</v>
          </cell>
          <cell r="DF75" t="str">
            <v>NO</v>
          </cell>
          <cell r="DH75" t="str">
            <v>SECRETARÍA DE EDUCACIÓN</v>
          </cell>
          <cell r="DI75" t="str">
            <v>SÍ</v>
          </cell>
        </row>
        <row r="76">
          <cell r="Y76" t="str">
            <v>SECRETARÍA DE GOBIERNO</v>
          </cell>
          <cell r="AJ76" t="str">
            <v>21A000</v>
          </cell>
          <cell r="AK76" t="str">
            <v>TRIBUNAL DE LO CONTENCIOSO ADMINISTRATIVO DEL DF</v>
          </cell>
          <cell r="AL76" t="str">
            <v>UNIDAD RESPONSABLE: 21 A0 00 TRIBUNAL DE LO CONTENCIOSO ADMINISTRATIVO DEL DF</v>
          </cell>
          <cell r="AM76" t="str">
            <v>TCADF</v>
          </cell>
          <cell r="AO76" t="str">
            <v>22</v>
          </cell>
          <cell r="AR76" t="str">
            <v>DELEGACIÓN MAGDALENA CONTRERAS</v>
          </cell>
          <cell r="AS76" t="str">
            <v>SÍ</v>
          </cell>
          <cell r="AU76" t="str">
            <v>060015</v>
          </cell>
          <cell r="AV76" t="str">
            <v>Realizar acciones de inteligencia financiera</v>
          </cell>
          <cell r="AW76" t="str">
            <v>Acción</v>
          </cell>
          <cell r="DE76" t="str">
            <v>SECRETARÍA DE FINANZAS</v>
          </cell>
          <cell r="DF76" t="str">
            <v>NO</v>
          </cell>
          <cell r="DH76" t="str">
            <v>SECRETARÍA DE FINANZAS</v>
          </cell>
          <cell r="DI76" t="str">
            <v>NO</v>
          </cell>
        </row>
        <row r="77">
          <cell r="Y77" t="str">
            <v>SECRETARÍA DE MEDIO AMBIENTE</v>
          </cell>
          <cell r="AJ77" t="str">
            <v>22A000</v>
          </cell>
          <cell r="AK77" t="str">
            <v>JUNTA LOCAL DE CONCILIACIÓN Y ARBITRAJE DEL DF</v>
          </cell>
          <cell r="AL77" t="str">
            <v>UNIDAD RESPONSABLE: 22 A0 00 JUNTA LOCAL DE CONCILIACIÓN Y ARBITRAJE DEL DF</v>
          </cell>
          <cell r="AM77" t="str">
            <v>JLCA</v>
          </cell>
          <cell r="AO77" t="str">
            <v>23</v>
          </cell>
          <cell r="AR77" t="str">
            <v>DELEGACIÓN MIGUEL HIDALGO</v>
          </cell>
          <cell r="AS77" t="str">
            <v>SÍ</v>
          </cell>
          <cell r="AU77" t="str">
            <v>060016</v>
          </cell>
          <cell r="AV77" t="str">
            <v>Operar los sistemas de operación de pagos y de registro presupuestal del Gobierno del Distrito Federal</v>
          </cell>
          <cell r="AW77" t="str">
            <v>Acción</v>
          </cell>
          <cell r="DE77" t="str">
            <v>SECRETARÍA DE GOBIERNO</v>
          </cell>
          <cell r="DF77" t="str">
            <v>NO</v>
          </cell>
          <cell r="DH77" t="str">
            <v>SECRETARÍA DE GOBIERNO</v>
          </cell>
          <cell r="DI77" t="str">
            <v>NO</v>
          </cell>
        </row>
        <row r="78">
          <cell r="Y78" t="str">
            <v>SECRETARÍA DE OBRAS Y SERVICIOS</v>
          </cell>
          <cell r="AJ78" t="str">
            <v>23A000</v>
          </cell>
          <cell r="AK78" t="str">
            <v>COMISIÓN DE DERECHOS HUMANOS DEL DF</v>
          </cell>
          <cell r="AL78" t="str">
            <v>UNIDAD RESPONSABLE: 23 A0 00 COMISIÓN DE DERECHOS HUMANOS DEL DF</v>
          </cell>
          <cell r="AM78" t="str">
            <v>CDHDF</v>
          </cell>
          <cell r="AO78" t="str">
            <v>24</v>
          </cell>
          <cell r="AR78" t="str">
            <v>DELEGACIÓN MILPA ALTA</v>
          </cell>
          <cell r="AS78" t="str">
            <v>SÍ</v>
          </cell>
          <cell r="AU78" t="str">
            <v>060017</v>
          </cell>
          <cell r="AV78" t="str">
            <v>Brindar servicios de apoyo en las administraciones tributarias y en los edificios administrativos</v>
          </cell>
          <cell r="AW78" t="str">
            <v>A/P</v>
          </cell>
          <cell r="DE78" t="str">
            <v>SECRETARÍA DE MEDIO AMBIENTE</v>
          </cell>
          <cell r="DF78" t="str">
            <v>NO</v>
          </cell>
          <cell r="DH78" t="str">
            <v>SECRETARÍA DE MEDIO AMBIENTE</v>
          </cell>
          <cell r="DI78" t="str">
            <v>NO</v>
          </cell>
        </row>
        <row r="79">
          <cell r="Y79" t="str">
            <v>SECRETARÍA DE PROTECCIÓN CIVIL</v>
          </cell>
          <cell r="AJ79" t="str">
            <v>24A000</v>
          </cell>
          <cell r="AK79" t="str">
            <v>INSTITUTO ELECTORAL DEL DF</v>
          </cell>
          <cell r="AL79" t="str">
            <v>UNIDAD RESPONSABLE: 24 A0 00 INSTITUTO ELECTORAL DEL DF</v>
          </cell>
          <cell r="AM79" t="str">
            <v>IEDF</v>
          </cell>
          <cell r="AO79" t="str">
            <v>25</v>
          </cell>
          <cell r="AR79" t="str">
            <v>DELEGACIÓN TLÁHUAC</v>
          </cell>
          <cell r="AS79" t="str">
            <v>SÍ</v>
          </cell>
          <cell r="AU79" t="str">
            <v>060018</v>
          </cell>
          <cell r="AV79" t="str">
            <v>Combatir el tráfico ilegal de mercancías y vehículos de procedencia extranjera en el distrito federal</v>
          </cell>
          <cell r="AW79" t="str">
            <v>Acción</v>
          </cell>
          <cell r="DE79" t="str">
            <v>SECRETARÍA DE OBRAS Y SERVICIOS</v>
          </cell>
          <cell r="DF79" t="str">
            <v>NO</v>
          </cell>
          <cell r="DH79" t="str">
            <v>SECRETARÍA DE OBRAS Y SERVICIOS</v>
          </cell>
          <cell r="DI79" t="str">
            <v>NO</v>
          </cell>
        </row>
        <row r="80">
          <cell r="Y80" t="str">
            <v>SECRETARÍA DE SALUD</v>
          </cell>
          <cell r="AJ80" t="str">
            <v>25C001</v>
          </cell>
          <cell r="AK80" t="str">
            <v>CONSEJERÍA JURÍDICA Y SERVICIOS LEGALES</v>
          </cell>
          <cell r="AL80" t="str">
            <v>UNIDAD RESPONSABLE: 25 C0 01 CONSEJERÍA JURÍDICA Y SERVICIOS LEGALES</v>
          </cell>
          <cell r="AM80" t="str">
            <v>CJSL</v>
          </cell>
          <cell r="AO80" t="str">
            <v>26</v>
          </cell>
          <cell r="AR80" t="str">
            <v>DELEGACIÓN TLALPAN</v>
          </cell>
          <cell r="AS80" t="str">
            <v>SÍ</v>
          </cell>
          <cell r="AU80" t="str">
            <v>060019</v>
          </cell>
          <cell r="AV80" t="str">
            <v>Innovar servicios de atención</v>
          </cell>
          <cell r="AW80" t="str">
            <v>Servicio</v>
          </cell>
          <cell r="DE80" t="str">
            <v>SECRETARÍA DE PROTECCIÓN CIVIL</v>
          </cell>
          <cell r="DF80" t="str">
            <v>SÍ</v>
          </cell>
          <cell r="DH80" t="str">
            <v>SECRETARÍA DE PROTECCIÓN CIVIL</v>
          </cell>
          <cell r="DI80" t="str">
            <v>NO</v>
          </cell>
        </row>
        <row r="81">
          <cell r="Y81" t="str">
            <v>SECRETARÍA DE SEGURIDAD PÚBLICA</v>
          </cell>
          <cell r="AJ81" t="str">
            <v>26C001</v>
          </cell>
          <cell r="AK81" t="str">
            <v>SECRETARÍA DE SALUD</v>
          </cell>
          <cell r="AL81" t="str">
            <v>UNIDAD RESPONSABLE: 26 C0 01 SECRETARÍA DE SALUD</v>
          </cell>
          <cell r="AM81" t="str">
            <v>SALUD</v>
          </cell>
          <cell r="AO81" t="str">
            <v>27</v>
          </cell>
          <cell r="AR81" t="str">
            <v>DELEGACIÓN VENUSTIANO CARRANZA</v>
          </cell>
          <cell r="AS81" t="str">
            <v>SÍ</v>
          </cell>
          <cell r="AU81" t="str">
            <v>060059</v>
          </cell>
          <cell r="AV81" t="str">
            <v>Otorgar servicios de apoyo administrativo</v>
          </cell>
          <cell r="AW81" t="str">
            <v>A/P</v>
          </cell>
          <cell r="DE81" t="str">
            <v>SECRETARÍA DE SALUD</v>
          </cell>
          <cell r="DF81" t="str">
            <v>NO</v>
          </cell>
          <cell r="DH81" t="str">
            <v>SECRETARÍA DE SALUD</v>
          </cell>
          <cell r="DI81" t="str">
            <v>NO</v>
          </cell>
        </row>
        <row r="82">
          <cell r="Y82" t="str">
            <v>SECRETARÍA DE TRANSPORTE Y VIALIDAD</v>
          </cell>
          <cell r="AJ82" t="str">
            <v>26PDSP</v>
          </cell>
          <cell r="AK82" t="str">
            <v>SERVICIOS DE SALUD PÚBLICA DEL DF</v>
          </cell>
          <cell r="AL82" t="str">
            <v>UNIDAD RESPONSABLE: 26 PD SP SERVICIOS DE SALUD PÚBLICA DEL DF</v>
          </cell>
          <cell r="AM82" t="str">
            <v>SSDF</v>
          </cell>
          <cell r="AO82" t="str">
            <v>28</v>
          </cell>
          <cell r="AR82" t="str">
            <v>DELEGACIÓN XOCHIMILCO</v>
          </cell>
          <cell r="AS82" t="str">
            <v>SÍ</v>
          </cell>
          <cell r="AU82" t="str">
            <v>070042</v>
          </cell>
          <cell r="AV82" t="str">
            <v>Transferencias a Órganos Autónomos</v>
          </cell>
          <cell r="AW82" t="str">
            <v>A/P</v>
          </cell>
          <cell r="DE82" t="str">
            <v>SECRETARÍA DE SEGURIDAD PÚBLICA</v>
          </cell>
          <cell r="DF82" t="str">
            <v>NO</v>
          </cell>
          <cell r="DH82" t="str">
            <v>SECRETARÍA DE SEGURIDAD PÚBLICA</v>
          </cell>
          <cell r="DI82" t="str">
            <v>NO</v>
          </cell>
        </row>
        <row r="83">
          <cell r="Y83" t="str">
            <v>SECRETARÍA DE TURISMO</v>
          </cell>
          <cell r="AJ83" t="str">
            <v>27A000</v>
          </cell>
          <cell r="AK83" t="str">
            <v>TRIBUNAL ELECTORAL DEL DF</v>
          </cell>
          <cell r="AL83" t="str">
            <v>UNIDAD RESPONSABLE: 27 A0 00 TRIBUNAL ELECTORAL DEL DF</v>
          </cell>
          <cell r="AM83" t="str">
            <v>TEDF</v>
          </cell>
          <cell r="AO83" t="str">
            <v>29</v>
          </cell>
          <cell r="AR83" t="str">
            <v>DEUDA PÚBLICA DEL DF</v>
          </cell>
          <cell r="AS83" t="str">
            <v>NO</v>
          </cell>
          <cell r="AU83" t="str">
            <v>080001</v>
          </cell>
          <cell r="AV83" t="str">
            <v>Realizar acciones preventivas de seguridad y control del orden público a través de la policía sectorial</v>
          </cell>
          <cell r="AW83" t="str">
            <v>Acción</v>
          </cell>
          <cell r="DE83" t="str">
            <v>SECRETARÍA DE TRANSPORTE Y VIALIDAD</v>
          </cell>
          <cell r="DF83" t="str">
            <v>NO</v>
          </cell>
          <cell r="DH83" t="str">
            <v>SECRETARÍA DE TRANSPORTE Y VIALIDAD</v>
          </cell>
          <cell r="DI83" t="str">
            <v>NO</v>
          </cell>
        </row>
        <row r="84">
          <cell r="Y84" t="str">
            <v>SECRETARÍA DEL TRABAJO Y FOMENTO AL EMPLEO</v>
          </cell>
          <cell r="AJ84" t="str">
            <v>29A000</v>
          </cell>
          <cell r="AK84" t="str">
            <v>UNIVERSIDAD AUTÓNOMA DE LA CIUDAD DE MÉXICO</v>
          </cell>
          <cell r="AL84" t="str">
            <v>UNIDAD RESPONSABLE: 29 A0 00 UNIVERSIDAD AUTÓNOMA DE LA CIUDAD DE MÉXICO</v>
          </cell>
          <cell r="AM84" t="str">
            <v>UACM</v>
          </cell>
          <cell r="AO84" t="str">
            <v>30</v>
          </cell>
          <cell r="AR84" t="str">
            <v>FIDEICOMISO DE RECUPERACIÓN CREDITICIA DEL DF</v>
          </cell>
          <cell r="AS84" t="str">
            <v>SÍ</v>
          </cell>
          <cell r="AU84" t="str">
            <v>080002</v>
          </cell>
          <cell r="AV84" t="str">
            <v>Realizar acciones de apoyo a la seguridad pública</v>
          </cell>
          <cell r="AW84" t="str">
            <v>Acción</v>
          </cell>
          <cell r="DE84" t="str">
            <v>SECRETARÍA DE TURISMO</v>
          </cell>
          <cell r="DF84" t="str">
            <v>NO</v>
          </cell>
          <cell r="DH84" t="str">
            <v>SECRETARÍA DE TURISMO</v>
          </cell>
          <cell r="DI84" t="str">
            <v>NO</v>
          </cell>
        </row>
        <row r="85">
          <cell r="Y85" t="str">
            <v>SERVICIO DE TRANSPORTES ELÉCTRICOS DEL DF</v>
          </cell>
          <cell r="AJ85" t="str">
            <v>30PDPA</v>
          </cell>
          <cell r="AK85" t="str">
            <v>PROCURADURÍA AMBIENTAL Y DEL ORDENAMIENTO TERRITORIAL DEL DF</v>
          </cell>
          <cell r="AL85" t="str">
            <v>UNIDAD RESPONSABLE: 30 PD PA PROCURADURÍA AMBIENTAL Y DEL ORDENAMIENTO TERRITORIAL DEL DF</v>
          </cell>
          <cell r="AM85" t="str">
            <v>PAOT</v>
          </cell>
          <cell r="AO85" t="str">
            <v>31</v>
          </cell>
          <cell r="AR85" t="str">
            <v>FIDEICOMISO DEL CENTRO HISTÓRICO</v>
          </cell>
          <cell r="AS85" t="str">
            <v>SÍ</v>
          </cell>
          <cell r="AU85" t="str">
            <v>080003</v>
          </cell>
          <cell r="AV85" t="str">
            <v>Operar el programa de capacitación en materia de seguridad pública</v>
          </cell>
          <cell r="AW85" t="str">
            <v>Programa</v>
          </cell>
          <cell r="DE85" t="str">
            <v>SECRETARÍA DEL TRABAJO Y FOMENTO AL EMPLEO</v>
          </cell>
          <cell r="DF85" t="str">
            <v>NO</v>
          </cell>
          <cell r="DH85" t="str">
            <v>SECRETARÍA DEL TRABAJO Y FOMENTO AL EMPLEO</v>
          </cell>
          <cell r="DI85" t="str">
            <v>NO</v>
          </cell>
        </row>
        <row r="86">
          <cell r="Y86" t="str">
            <v>SERVICIOS DE SALUD PÚBLICA DEL DF</v>
          </cell>
          <cell r="AJ86" t="str">
            <v>31C000</v>
          </cell>
          <cell r="AK86" t="str">
            <v>SECRETARÍA DE CULTURA</v>
          </cell>
          <cell r="AL86" t="str">
            <v>UNIDAD RESPONSABLE: 31 C0 00 SECRETARÍA DE CULTURA</v>
          </cell>
          <cell r="AM86" t="str">
            <v>CULTURA</v>
          </cell>
          <cell r="AO86" t="str">
            <v>32</v>
          </cell>
          <cell r="AR86" t="str">
            <v>FIDEICOMISO EDUCACIÓN GARANTIZADA DEL DF</v>
          </cell>
          <cell r="AS86" t="str">
            <v>SÍ</v>
          </cell>
          <cell r="AU86" t="str">
            <v>080004</v>
          </cell>
          <cell r="AV86" t="str">
            <v>Proporcionar servicios complementarios</v>
          </cell>
          <cell r="AW86" t="str">
            <v>Turno</v>
          </cell>
          <cell r="DE86" t="str">
            <v>SERVICIO DE TRANSPORTES ELÉCTRICOS DEL DF</v>
          </cell>
          <cell r="DF86" t="str">
            <v>NO</v>
          </cell>
          <cell r="DH86" t="str">
            <v>SERVICIO DE TRANSPORTES ELÉCTRICOS DEL DF</v>
          </cell>
          <cell r="DI86" t="str">
            <v>NO</v>
          </cell>
        </row>
        <row r="87">
          <cell r="Y87" t="str">
            <v>SERVICIOS METROPOLITANOS  S.A. DE C.V.</v>
          </cell>
          <cell r="AJ87" t="str">
            <v>31PFMA</v>
          </cell>
          <cell r="AK87" t="str">
            <v>FIDEICOMISO MUSEO DE ARTE POPULAR</v>
          </cell>
          <cell r="AL87" t="str">
            <v>UNIDAD RESPONSABLE: 31 PF MA FIDEICOMISO MUSEO DE ARTE POPULAR</v>
          </cell>
          <cell r="AM87" t="str">
            <v>MAP</v>
          </cell>
          <cell r="AO87" t="str">
            <v>33</v>
          </cell>
          <cell r="AR87" t="str">
            <v>FIDEICOMISO FONDO DE APOYO A LA PROCURACIÓN DE JUSTICIA EN EL DF</v>
          </cell>
          <cell r="AS87" t="str">
            <v>NO</v>
          </cell>
          <cell r="AU87" t="str">
            <v>080005</v>
          </cell>
          <cell r="AV87" t="str">
            <v>Operar el sistema de videovigilancia</v>
          </cell>
          <cell r="AW87" t="str">
            <v>Servicio</v>
          </cell>
          <cell r="DE87" t="str">
            <v>SERVICIOS DE SALUD PÚBLICA DEL DF</v>
          </cell>
          <cell r="DF87" t="str">
            <v>NO</v>
          </cell>
          <cell r="DH87" t="str">
            <v>SERVICIOS DE SALUD PÚBLICA DEL DF</v>
          </cell>
          <cell r="DI87" t="str">
            <v>NO</v>
          </cell>
        </row>
        <row r="88">
          <cell r="Y88" t="str">
            <v>SISTEMA DE AGUAS DE LA CIUDAD DE MÉXICO</v>
          </cell>
          <cell r="AJ88" t="str">
            <v>31PFME</v>
          </cell>
          <cell r="AK88" t="str">
            <v>FIDEICOMISO MUSEO DEL ESTANQUILLO</v>
          </cell>
          <cell r="AL88" t="str">
            <v>UNIDAD RESPONSABLE: 31 PF ME FIDEICOMISO MUSEO DEL ESTANQUILLO</v>
          </cell>
          <cell r="AM88" t="str">
            <v>FIMUEST</v>
          </cell>
          <cell r="AO88" t="str">
            <v>36</v>
          </cell>
          <cell r="AR88" t="str">
            <v>FIDEICOMISO INNOVA DEL DF</v>
          </cell>
          <cell r="AS88" t="str">
            <v>NO</v>
          </cell>
          <cell r="AU88" t="str">
            <v>080006</v>
          </cell>
          <cell r="AV88" t="str">
            <v>Controlar la prestación de servicios de seguridad pública</v>
          </cell>
          <cell r="AW88" t="str">
            <v>Permisionario</v>
          </cell>
          <cell r="DE88" t="str">
            <v>SERVICIOS METROPOLITANOS  S.A. DE C.V.</v>
          </cell>
          <cell r="DF88" t="str">
            <v>NO</v>
          </cell>
          <cell r="DH88" t="str">
            <v>SERVICIOS METROPOLITANOS  S.A. DE C.V.</v>
          </cell>
          <cell r="DI88" t="str">
            <v>NO</v>
          </cell>
        </row>
        <row r="89">
          <cell r="Y89" t="str">
            <v>SISTEMA DE RADIO Y TELEVISIÓN DIGITAL DEL GDF</v>
          </cell>
          <cell r="AJ89" t="str">
            <v>32A000</v>
          </cell>
          <cell r="AK89" t="str">
            <v>INSTITUTO DE ACCESO A LA INFORMACIÓN PÚBLICA DEL DF</v>
          </cell>
          <cell r="AL89" t="str">
            <v>UNIDAD RESPONSABLE: 32 A0 00 INSTITUTO DE ACCESO A LA INFORMACIÓN PÚBLICA DEL DF</v>
          </cell>
          <cell r="AM89" t="str">
            <v>INFODF</v>
          </cell>
          <cell r="AO89" t="str">
            <v>37</v>
          </cell>
          <cell r="AR89" t="str">
            <v>FIDEICOMISO MUSEO DE ARTE POPULAR</v>
          </cell>
          <cell r="AS89" t="str">
            <v>NO</v>
          </cell>
          <cell r="AU89" t="str">
            <v>080007</v>
          </cell>
          <cell r="AV89" t="str">
            <v>Brindar servicios de control y apoyo vial</v>
          </cell>
          <cell r="AW89" t="str">
            <v>Programa</v>
          </cell>
          <cell r="DE89" t="str">
            <v>SISTEMA DE AGUAS DE LA CIUDAD DE MÉXICO</v>
          </cell>
          <cell r="DF89" t="str">
            <v>NO</v>
          </cell>
          <cell r="DH89" t="str">
            <v>SISTEMA DE AGUAS DE LA CIUDAD DE MÉXICO</v>
          </cell>
          <cell r="DI89" t="str">
            <v>NO</v>
          </cell>
        </row>
        <row r="90">
          <cell r="Y90" t="str">
            <v>SISTEMA DE TRANSPORTE COLECTIVO (METRO)</v>
          </cell>
          <cell r="AJ90" t="str">
            <v>33C001</v>
          </cell>
          <cell r="AK90" t="str">
            <v>SECRETARÍA DEL TRABAJO Y FOMENTO AL EMPLEO</v>
          </cell>
          <cell r="AL90" t="str">
            <v>UNIDAD RESPONSABLE: 33 C0 01 SECRETARÍA DEL TRABAJO Y FOMENTO AL EMPLEO</v>
          </cell>
          <cell r="AM90" t="str">
            <v>TRABAJO</v>
          </cell>
          <cell r="AO90" t="str">
            <v>38</v>
          </cell>
          <cell r="AR90" t="str">
            <v>FIDEICOMISO MUSEO DEL ESTANQUILLO</v>
          </cell>
          <cell r="AS90" t="str">
            <v>NO</v>
          </cell>
          <cell r="AU90" t="str">
            <v>080008</v>
          </cell>
          <cell r="AV90" t="str">
            <v>Realizar acciones preventivas de seguridad y control del  orden público a través de las Unidades de Protección Ciudadana</v>
          </cell>
          <cell r="AW90" t="str">
            <v>Acción</v>
          </cell>
          <cell r="DE90" t="str">
            <v>SISTEMA DE RADIO Y TELEVISIÓN DIGITAL DEL GDF</v>
          </cell>
          <cell r="DF90" t="str">
            <v>NO</v>
          </cell>
          <cell r="DH90" t="str">
            <v>SISTEMA DE RADIO Y TELEVISIÓN DIGITAL DEL GDF</v>
          </cell>
          <cell r="DI90" t="str">
            <v>NO</v>
          </cell>
        </row>
        <row r="91">
          <cell r="Y91" t="str">
            <v>SISTEMA PARA EL DESARROLLO INTEGRAL DE LA FAMILIA DEL DF</v>
          </cell>
          <cell r="AJ91" t="str">
            <v>34C001</v>
          </cell>
          <cell r="AK91" t="str">
            <v>SECRETARÍA DE PROTECCIÓN CIVIL</v>
          </cell>
          <cell r="AL91" t="str">
            <v>UNIDAD RESPONSABLE: 34 C0 01 SECRETARÍA DE PROTECCIÓN CIVIL</v>
          </cell>
          <cell r="AM91" t="str">
            <v>SPC</v>
          </cell>
          <cell r="AO91" t="str">
            <v>39</v>
          </cell>
          <cell r="AR91" t="str">
            <v>FIDEICOMISO PARA EL FONDO DE PROMOCIÓN PARA EL FINANCIAMIENTO DEL TRANSPORTE PÚBLICO</v>
          </cell>
          <cell r="AS91" t="str">
            <v>NO</v>
          </cell>
          <cell r="AU91" t="str">
            <v>080009</v>
          </cell>
          <cell r="AV91" t="str">
            <v>Proporcionar mantenimiento a los vehículos terrestres y aéreos y al armamento de seguridad pública</v>
          </cell>
          <cell r="AW91" t="str">
            <v>Servicio</v>
          </cell>
          <cell r="DE91" t="str">
            <v>SISTEMA DE TRANSPORTE COLECTIVO (METRO)</v>
          </cell>
          <cell r="DF91" t="str">
            <v>NO</v>
          </cell>
          <cell r="DH91" t="str">
            <v>SISTEMA DE TRANSPORTE COLECTIVO (METRO)</v>
          </cell>
          <cell r="DI91" t="str">
            <v>NO</v>
          </cell>
        </row>
        <row r="92">
          <cell r="Y92" t="str">
            <v>TRIBUNAL DE LO CONTENCIOSO ADMINISTRATIVO DEL DF</v>
          </cell>
          <cell r="AJ92" t="str">
            <v>34PDHB</v>
          </cell>
          <cell r="AK92" t="str">
            <v>HEROICO CUERPO DE BOMBEROS DEL DF</v>
          </cell>
          <cell r="AL92" t="str">
            <v>UNIDAD RESPONSABLE: 34 PD HB HEROICO CUERPO DE BOMBEROS DEL DF</v>
          </cell>
          <cell r="AM92" t="str">
            <v>HCBDF</v>
          </cell>
          <cell r="AO92" t="str">
            <v>40</v>
          </cell>
          <cell r="AR92" t="str">
            <v>FIDEICOMISO PARA EL MEJORAMIENTO DE LAS VÍAS DE COMUNICACIÓN DEL DF</v>
          </cell>
          <cell r="AS92" t="str">
            <v>NO</v>
          </cell>
          <cell r="AU92" t="str">
            <v>080010</v>
          </cell>
          <cell r="AV92" t="str">
            <v>Realizar operativos tácticos para el control del orden público y el combate a la delincuencia</v>
          </cell>
          <cell r="AW92" t="str">
            <v>Servicio</v>
          </cell>
          <cell r="DE92" t="str">
            <v>SISTEMA PARA EL DESARROLLO INTEGRAL DE LA FAMILIA DEL DF</v>
          </cell>
          <cell r="DF92" t="str">
            <v>NO</v>
          </cell>
          <cell r="DH92" t="str">
            <v>SISTEMA PARA EL DESARROLLO INTEGRAL DE LA FAMILIA DEL DF</v>
          </cell>
          <cell r="DI92" t="str">
            <v>NO</v>
          </cell>
        </row>
        <row r="93">
          <cell r="Y93" t="str">
            <v>TRIBUNAL ELECTORAL DEL DF</v>
          </cell>
          <cell r="AJ93" t="str">
            <v>35C001</v>
          </cell>
          <cell r="AK93" t="str">
            <v>SECRETARÍA DE DESARROLLO RURAL Y EQUIDAD PARA LAS COMUNIDADES</v>
          </cell>
          <cell r="AL93" t="str">
            <v>UNIDAD RESPONSABLE: 35 C0 01 SECRETARÍA DE DESARROLLO RURAL Y EQUIDAD PARA LAS COMUNIDADES</v>
          </cell>
          <cell r="AM93" t="str">
            <v>SEDREC</v>
          </cell>
          <cell r="AO93" t="str">
            <v>42</v>
          </cell>
          <cell r="AR93" t="str">
            <v>FIDEICOMISO PÚBLICO "CIUDAD DIGITAL"</v>
          </cell>
          <cell r="AS93" t="str">
            <v>NO</v>
          </cell>
          <cell r="AU93" t="str">
            <v>080011</v>
          </cell>
          <cell r="AV93" t="str">
            <v>Operar el sistema de información policial</v>
          </cell>
          <cell r="AW93" t="str">
            <v>A/P</v>
          </cell>
          <cell r="DE93" t="str">
            <v>TRIBUNAL DE LO CONTENCIOSO ADMINISTRATIVO DEL DF</v>
          </cell>
          <cell r="DF93" t="str">
            <v>NO</v>
          </cell>
          <cell r="DH93" t="str">
            <v>TRIBUNAL DE LO CONTENCIOSO ADMINISTRATIVO DEL DF</v>
          </cell>
          <cell r="DI93" t="str">
            <v>NO</v>
          </cell>
        </row>
        <row r="94">
          <cell r="AJ94" t="str">
            <v>36C001</v>
          </cell>
          <cell r="AK94" t="str">
            <v>SECRETARÍA DE EDUCACIÓN</v>
          </cell>
          <cell r="AL94" t="str">
            <v>UNIDAD RESPONSABLE: 36 C0 01 SECRETARÍA DE EDUCACIÓN</v>
          </cell>
          <cell r="AM94" t="str">
            <v>EDUCACION</v>
          </cell>
          <cell r="AO94" t="str">
            <v>58</v>
          </cell>
          <cell r="AR94" t="str">
            <v>FIDEICOMISO PÚBLICO COMPLEJO AMBIENTAL "XOCHIMILCO"</v>
          </cell>
          <cell r="AS94" t="str">
            <v>NO</v>
          </cell>
          <cell r="AU94" t="str">
            <v>080012</v>
          </cell>
          <cell r="AV94" t="str">
            <v>Realizar la supervisión y evaluación de la actuación policial</v>
          </cell>
          <cell r="AW94" t="str">
            <v>Acción</v>
          </cell>
          <cell r="DE94" t="str">
            <v>TRIBUNAL ELECTORAL DEL DF</v>
          </cell>
          <cell r="DF94" t="str">
            <v>NO</v>
          </cell>
          <cell r="DH94" t="str">
            <v>TRIBUNAL ELECTORAL DEL DF</v>
          </cell>
          <cell r="DI94" t="str">
            <v>NO</v>
          </cell>
        </row>
        <row r="95">
          <cell r="AJ95" t="str">
            <v>36PDIE</v>
          </cell>
          <cell r="AK95" t="str">
            <v>INSTITUTO DE EDUCACIÓN MEDIA SUPERIOR</v>
          </cell>
          <cell r="AL95" t="str">
            <v>UNIDAD RESPONSABLE: 36 PD IE INSTITUTO DE EDUCACIÓN MEDIA SUPERIOR</v>
          </cell>
          <cell r="AM95" t="str">
            <v>IEMS</v>
          </cell>
          <cell r="AO95" t="str">
            <v>59</v>
          </cell>
          <cell r="AR95" t="str">
            <v>FONDO AMBIENTAL PÚBLICO DEL DF</v>
          </cell>
          <cell r="AS95" t="str">
            <v>NO</v>
          </cell>
          <cell r="AU95" t="str">
            <v>080014</v>
          </cell>
          <cell r="AV95" t="str">
            <v>Supervisar la seguridad en instalaciones de transporte público</v>
          </cell>
          <cell r="AW95" t="str">
            <v>A/P</v>
          </cell>
          <cell r="DE95" t="str">
            <v>TRIBUNAL SUPERIOR DE JUSTICIA DEL DF</v>
          </cell>
          <cell r="DF95" t="str">
            <v>NO</v>
          </cell>
          <cell r="DH95" t="str">
            <v>TRIBUNAL SUPERIOR DE JUSTICIA DEL DF</v>
          </cell>
          <cell r="DI95" t="str">
            <v>NO</v>
          </cell>
        </row>
        <row r="96">
          <cell r="AJ96" t="str">
            <v>36PFEG</v>
          </cell>
          <cell r="AK96" t="str">
            <v>FIDEICOMISO EDUCACIÓN GARANTIZADA DEL DF</v>
          </cell>
          <cell r="AL96" t="str">
            <v>UNIDAD RESPONSABLE: 36 PF EG FIDEICOMISO EDUCACIÓN GARANTIZADA DEL DF</v>
          </cell>
          <cell r="AM96" t="str">
            <v>FIEDGADF</v>
          </cell>
          <cell r="AO96" t="str">
            <v>60</v>
          </cell>
          <cell r="AR96" t="str">
            <v>FONDO DE COINVERSIÓN</v>
          </cell>
          <cell r="AS96" t="str">
            <v>NO</v>
          </cell>
          <cell r="AU96" t="str">
            <v>080016</v>
          </cell>
          <cell r="AV96" t="str">
            <v>Ampliar, construir y mantener la infraestructura para la seguridad pública</v>
          </cell>
          <cell r="AW96" t="str">
            <v>Inmueble</v>
          </cell>
          <cell r="DE96" t="str">
            <v>UNIVERSIDAD AUTÓNOMA DE LA CIUDAD DE MÉXICO</v>
          </cell>
          <cell r="DF96" t="str">
            <v>NO</v>
          </cell>
          <cell r="DH96" t="str">
            <v>UNIVERSIDAD AUTÓNOMA DE LA CIUDAD DE MÉXICO</v>
          </cell>
          <cell r="DI96" t="str">
            <v>NO</v>
          </cell>
        </row>
        <row r="97">
          <cell r="AJ97" t="str">
            <v>37PDCT</v>
          </cell>
          <cell r="AK97" t="str">
            <v>INSTITUTO DE CIENCIA Y TECNOLOGÍA</v>
          </cell>
          <cell r="AL97" t="str">
            <v>UNIDAD RESPONSABLE: 37 PD CT INSTITUTO DE CIENCIA Y TECNOLOGÍA</v>
          </cell>
          <cell r="AM97" t="str">
            <v>ICTEC</v>
          </cell>
          <cell r="AR97" t="str">
            <v>FONDO DE DESARROLLO ECONÓMICO DEL DF</v>
          </cell>
          <cell r="AS97" t="str">
            <v>NO</v>
          </cell>
          <cell r="AU97" t="str">
            <v>080017</v>
          </cell>
          <cell r="AV97" t="str">
            <v>Realizar acciones en el marco del Proyecto Bicentenario de la Ciudad de México</v>
          </cell>
          <cell r="AW97" t="str">
            <v>Proyecto</v>
          </cell>
        </row>
        <row r="98">
          <cell r="AJ98" t="str">
            <v>14P0PJ</v>
          </cell>
          <cell r="AK98" t="str">
            <v>FIDEICOMISO FONDO DE APOYO A LA PROCURACIÓN DE JUSTICIA EN EL DF</v>
          </cell>
          <cell r="AL98" t="str">
            <v>UNIDAD RESPONSABLE: 14 P0 PJ FIDEICOMISO FONDO DE APOYO A LA PROCURACIÓN DE JUSTICIA EN EL DF</v>
          </cell>
          <cell r="AM98" t="str">
            <v>FIDJUST</v>
          </cell>
          <cell r="AR98" t="str">
            <v>FONDO DE SEGURIDAD PÚBLICA DEL DF</v>
          </cell>
          <cell r="AS98" t="str">
            <v>NO</v>
          </cell>
          <cell r="AU98" t="str">
            <v>080059</v>
          </cell>
          <cell r="AV98" t="str">
            <v>Otorgar servicios de apoyo administrativo</v>
          </cell>
          <cell r="AW98" t="str">
            <v>A/P</v>
          </cell>
        </row>
        <row r="99">
          <cell r="AJ99" t="str">
            <v>09PFIN</v>
          </cell>
          <cell r="AK99" t="str">
            <v>FIDEICOMISO INNOVA DEL DF</v>
          </cell>
          <cell r="AL99" t="str">
            <v>UNIDAD RESPONSABLE: 09 PF IN FIDEICOMISO INNOVA DEL DF</v>
          </cell>
          <cell r="AM99" t="str">
            <v>INNOVA</v>
          </cell>
          <cell r="AR99" t="str">
            <v>FONDO MIXTO DE PROMOCIÓN TURÍSTICA</v>
          </cell>
          <cell r="AS99" t="str">
            <v>SÍ</v>
          </cell>
          <cell r="AU99" t="str">
            <v>080060</v>
          </cell>
          <cell r="AV99" t="str">
            <v>Cubrir compromisos pendientes de acciones realizadas en ejercicios anteriores</v>
          </cell>
          <cell r="AW99" t="str">
            <v>S/N</v>
          </cell>
        </row>
        <row r="100">
          <cell r="AR100" t="str">
            <v>FONDO PARA EL DESARROLLO SOCIAL DE LA CIUDAD DE MÉXICO</v>
          </cell>
          <cell r="AS100" t="str">
            <v>NO</v>
          </cell>
          <cell r="AU100" t="str">
            <v>080258</v>
          </cell>
          <cell r="AV100" t="str">
            <v>Operar el Programa Nacional de Seguridad Pública</v>
          </cell>
          <cell r="AW100" t="str">
            <v>Programa</v>
          </cell>
        </row>
        <row r="101">
          <cell r="AR101" t="str">
            <v>FONDO PARA LA ATENCIÓN Y APOYO A LAS VÍCTIMAS DEL DELITO</v>
          </cell>
          <cell r="AS101" t="str">
            <v>NO</v>
          </cell>
          <cell r="AU101" t="str">
            <v>080260</v>
          </cell>
          <cell r="AV101" t="str">
            <v>Cubrir compromisos pendientes de acciones realizadas en ejercicios anteriores</v>
          </cell>
          <cell r="AW101" t="str">
            <v>S/N</v>
          </cell>
        </row>
        <row r="102">
          <cell r="AR102" t="str">
            <v>HEROICO CUERPO DE BOMBEROS DEL DF</v>
          </cell>
          <cell r="AS102" t="str">
            <v>NO</v>
          </cell>
          <cell r="AU102" t="str">
            <v>081601</v>
          </cell>
          <cell r="AV102" t="str">
            <v>Realizar acciones preventivas de seguridad y control del orden público a través de la policía sectorial</v>
          </cell>
          <cell r="AW102" t="str">
            <v>Acción</v>
          </cell>
        </row>
        <row r="103">
          <cell r="AR103" t="str">
            <v>INSTITUTO DE ACCESO A LA INFORMACIÓN PÚBLICA DEL DF</v>
          </cell>
          <cell r="AS103" t="str">
            <v>NO</v>
          </cell>
          <cell r="AU103" t="str">
            <v>081602</v>
          </cell>
          <cell r="AV103" t="str">
            <v>Realizar acciones de apoyo a la seguridad pública</v>
          </cell>
          <cell r="AW103" t="str">
            <v>Acción</v>
          </cell>
        </row>
        <row r="104">
          <cell r="AR104" t="str">
            <v>INSTITUTO DE CIENCIA Y TECNOLOGÍA</v>
          </cell>
          <cell r="AS104" t="str">
            <v>NO</v>
          </cell>
          <cell r="AU104" t="str">
            <v>081608</v>
          </cell>
          <cell r="AV104" t="str">
            <v>Realizar acciones preventivas de seguridad y control del orden público a través de las Unidades de Protección Ciudadana</v>
          </cell>
          <cell r="AW104" t="str">
            <v>Acción</v>
          </cell>
        </row>
        <row r="105">
          <cell r="AR105" t="str">
            <v>INSTITUTO DE EDUCACIÓN MEDIA SUPERIOR</v>
          </cell>
          <cell r="AS105" t="str">
            <v>NO</v>
          </cell>
          <cell r="AU105" t="str">
            <v>081612</v>
          </cell>
          <cell r="AV105" t="str">
            <v>Realizar la supervisión y evaluación de la actuación policial</v>
          </cell>
          <cell r="AW105" t="str">
            <v>Acción</v>
          </cell>
        </row>
        <row r="106">
          <cell r="AR106" t="str">
            <v>INSTITUTO DE FORMACIÓN PROFESIONAL</v>
          </cell>
          <cell r="AS106" t="str">
            <v>SÍ</v>
          </cell>
          <cell r="AU106" t="str">
            <v>081616</v>
          </cell>
          <cell r="AV106" t="str">
            <v>Ampliar, construir y mantener la infraestructura para la seguridad pública</v>
          </cell>
          <cell r="AW106" t="str">
            <v>Inmueble</v>
          </cell>
        </row>
        <row r="107">
          <cell r="AR107" t="str">
            <v>INSTITUTO DE LA JUVENTUD DEL DF</v>
          </cell>
          <cell r="AS107" t="str">
            <v>NO</v>
          </cell>
          <cell r="AU107" t="str">
            <v>081617</v>
          </cell>
          <cell r="AV107" t="str">
            <v>Realizar acciones en el marco del proyecto Bicentenario de la Ciudad de México</v>
          </cell>
          <cell r="AW107" t="str">
            <v>Proyecto</v>
          </cell>
        </row>
        <row r="108">
          <cell r="AR108" t="str">
            <v>INSTITUTO DE LAS MUJERES DEL DF</v>
          </cell>
          <cell r="AS108" t="str">
            <v>NO</v>
          </cell>
          <cell r="AU108" t="str">
            <v>090001</v>
          </cell>
          <cell r="AV108" t="str">
            <v>Realizar acciones de atención de emergencia en materia de protección civil</v>
          </cell>
          <cell r="AW108" t="str">
            <v>Acción</v>
          </cell>
        </row>
        <row r="109">
          <cell r="AR109" t="str">
            <v>INSTITUTO DE VIVIENDA DEL DF</v>
          </cell>
          <cell r="AS109" t="str">
            <v>NO</v>
          </cell>
          <cell r="AU109" t="str">
            <v>090002</v>
          </cell>
          <cell r="AV109" t="str">
            <v>Realizar acciones de prevención de emergencias en materia de protección civil</v>
          </cell>
          <cell r="AW109" t="str">
            <v>Acción</v>
          </cell>
        </row>
        <row r="110">
          <cell r="AR110" t="str">
            <v>INSTITUTO ELECTORAL DEL DF</v>
          </cell>
          <cell r="AS110" t="str">
            <v>NO</v>
          </cell>
          <cell r="AU110" t="str">
            <v>090003</v>
          </cell>
          <cell r="AV110" t="str">
            <v>Reubicar a los habitantes de zonas de alto riesgo</v>
          </cell>
          <cell r="AW110" t="str">
            <v>Acción</v>
          </cell>
        </row>
        <row r="111">
          <cell r="AR111" t="str">
            <v>INSTITUTO TÉCNICO DE FORMACIÓN POLICIAL</v>
          </cell>
          <cell r="AS111" t="str">
            <v>SÍ</v>
          </cell>
          <cell r="AU111" t="str">
            <v>090004</v>
          </cell>
          <cell r="AV111" t="str">
            <v>Realizar servicios de auxilio en incendios y siniestros</v>
          </cell>
          <cell r="AW111" t="str">
            <v>Servicio</v>
          </cell>
        </row>
        <row r="112">
          <cell r="AR112" t="str">
            <v>JEFATURA DE GOBIERNO DEL DF</v>
          </cell>
          <cell r="AS112" t="str">
            <v>SÍ</v>
          </cell>
          <cell r="AU112" t="str">
            <v>090005</v>
          </cell>
          <cell r="AV112" t="str">
            <v>Operar el Fondo de Desastres naturales</v>
          </cell>
          <cell r="AW112" t="str">
            <v>Acción</v>
          </cell>
        </row>
        <row r="113">
          <cell r="AR113" t="str">
            <v>JUNTA LOCAL DE CONCILIACIÓN Y ARBITRAJE DEL DF</v>
          </cell>
          <cell r="AS113" t="str">
            <v>NO</v>
          </cell>
          <cell r="AU113" t="str">
            <v>090006</v>
          </cell>
          <cell r="AV113" t="str">
            <v>Capacitar y certificar a peritos en materia de protección civil</v>
          </cell>
          <cell r="AW113" t="str">
            <v>Acción</v>
          </cell>
        </row>
        <row r="114">
          <cell r="AR114" t="str">
            <v>METROBÚS</v>
          </cell>
          <cell r="AS114" t="str">
            <v>NO</v>
          </cell>
          <cell r="AU114" t="str">
            <v>090007</v>
          </cell>
          <cell r="AV114" t="str">
            <v>Efectuar el mantenimiento y operación de la red de acelerógrafos y de alerta sísmica</v>
          </cell>
          <cell r="AW114" t="str">
            <v>Acción</v>
          </cell>
        </row>
        <row r="115">
          <cell r="AR115" t="str">
            <v>OFICIALÍA MAYOR</v>
          </cell>
          <cell r="AS115" t="str">
            <v>SÍ</v>
          </cell>
          <cell r="AU115" t="str">
            <v>090008</v>
          </cell>
          <cell r="AV115" t="str">
            <v>Efectuar la revisión estructural de inmuebles públicos y privados</v>
          </cell>
          <cell r="AW115" t="str">
            <v>Acción</v>
          </cell>
        </row>
        <row r="116">
          <cell r="AR116" t="str">
            <v>POLICÍA AUXILIAR DEL DF</v>
          </cell>
          <cell r="AS116" t="str">
            <v>SÍ</v>
          </cell>
          <cell r="AU116" t="str">
            <v>090010</v>
          </cell>
          <cell r="AV116" t="str">
            <v>Elaborar, operar, evaluar y actualizar el atlas de riesgo en materia de protección civil</v>
          </cell>
          <cell r="AW116" t="str">
            <v>Acción</v>
          </cell>
        </row>
        <row r="117">
          <cell r="AR117" t="str">
            <v>POLICÍA BANCARIA E INDUSTRIAL</v>
          </cell>
          <cell r="AS117" t="str">
            <v>SÍ</v>
          </cell>
          <cell r="AU117" t="str">
            <v>090011</v>
          </cell>
          <cell r="AV117" t="str">
            <v>Sensibilizar a la población en temas de protección civil</v>
          </cell>
          <cell r="AW117" t="str">
            <v>Acción</v>
          </cell>
        </row>
        <row r="118">
          <cell r="AR118" t="str">
            <v>PROCURADURÍA AMBIENTAL Y DEL ORDENAMIENTO TERRITORIAL DEL DF</v>
          </cell>
          <cell r="AS118" t="str">
            <v>NO</v>
          </cell>
          <cell r="AU118" t="str">
            <v>090059</v>
          </cell>
          <cell r="AV118" t="str">
            <v>Otorgar servicios de apoyo administrativo</v>
          </cell>
          <cell r="AW118" t="str">
            <v>A/P</v>
          </cell>
        </row>
        <row r="119">
          <cell r="AR119" t="str">
            <v>PROCURADURÍA GENERAL DE JUSTICIA DEL DF</v>
          </cell>
          <cell r="AS119" t="str">
            <v>SÍ</v>
          </cell>
          <cell r="AU119" t="str">
            <v>090060</v>
          </cell>
          <cell r="AV119" t="str">
            <v>Cubrir compromisos pendientes de acciones realizadas en ejercicios anteriores</v>
          </cell>
          <cell r="AW119" t="str">
            <v>S/N</v>
          </cell>
        </row>
        <row r="120">
          <cell r="AR120" t="str">
            <v>PROCURADURÍA SOCIAL DEL DF</v>
          </cell>
          <cell r="AS120" t="str">
            <v>NO</v>
          </cell>
          <cell r="AU120" t="str">
            <v>091101</v>
          </cell>
          <cell r="AV120" t="str">
            <v>Realizar acciones de atención de emergencias en materia de protección civil</v>
          </cell>
          <cell r="AW120" t="str">
            <v>Acción</v>
          </cell>
        </row>
        <row r="121">
          <cell r="AR121" t="str">
            <v>RED DE TRANSPORTE DE PASAJEROS DEL DF</v>
          </cell>
          <cell r="AS121" t="str">
            <v>NO</v>
          </cell>
          <cell r="AU121" t="str">
            <v>091701</v>
          </cell>
          <cell r="AV121" t="str">
            <v>Realizar acciones de atención de emergencias en materia de protección civil</v>
          </cell>
          <cell r="AW121" t="str">
            <v>Acción</v>
          </cell>
        </row>
        <row r="122">
          <cell r="AR122" t="str">
            <v>SECRETARÍA DE CULTURA</v>
          </cell>
          <cell r="AS122" t="str">
            <v>SÍ</v>
          </cell>
          <cell r="AU122" t="str">
            <v>100001</v>
          </cell>
          <cell r="AV122" t="str">
            <v>Atender a la población en los centros de readaptación o penitenciarios</v>
          </cell>
          <cell r="AW122" t="str">
            <v>Persona</v>
          </cell>
        </row>
        <row r="123">
          <cell r="AR123" t="str">
            <v>SECRETARÍA DE DESARROLLO ECONÓMICO</v>
          </cell>
          <cell r="AS123" t="str">
            <v>SÍ</v>
          </cell>
          <cell r="AU123" t="str">
            <v>100002</v>
          </cell>
          <cell r="AV123" t="str">
            <v>Operar el programa de Capacitación y trabajo para la reinserción social de la población interna</v>
          </cell>
          <cell r="AW123" t="str">
            <v>Persona</v>
          </cell>
        </row>
        <row r="124">
          <cell r="AR124" t="str">
            <v>SECRETARÍA DE DESARROLLO RURAL Y EQUIDAD PARA LAS COMUNIDADES</v>
          </cell>
          <cell r="AS124" t="str">
            <v>SÍ</v>
          </cell>
          <cell r="AU124" t="str">
            <v>100003</v>
          </cell>
          <cell r="AV124" t="str">
            <v>Mantener la infraestructura penitenciaria del DF</v>
          </cell>
          <cell r="AW124" t="str">
            <v>Obra</v>
          </cell>
        </row>
        <row r="125">
          <cell r="AR125" t="str">
            <v>SECRETARÍA DE DESARROLLO SOCIAL</v>
          </cell>
          <cell r="AS125" t="str">
            <v>SÍ</v>
          </cell>
          <cell r="AU125" t="str">
            <v>100004</v>
          </cell>
          <cell r="AV125" t="str">
            <v>Operar el programa "Cárcel Abierta"</v>
          </cell>
          <cell r="AW125" t="str">
            <v>Persona</v>
          </cell>
        </row>
        <row r="126">
          <cell r="AR126" t="str">
            <v>SECRETARÍA DE DESARROLLO URBANO Y VIVIENDA</v>
          </cell>
          <cell r="AS126" t="str">
            <v>SÍ</v>
          </cell>
          <cell r="AU126" t="str">
            <v>100005</v>
          </cell>
          <cell r="AV126" t="str">
            <v>Otorgar tratamiento interno y externo a la población en centros de atención para adolescentes</v>
          </cell>
          <cell r="AW126" t="str">
            <v>Persona</v>
          </cell>
        </row>
        <row r="127">
          <cell r="AR127" t="str">
            <v>SECRETARÍA DE EDUCACIÓN</v>
          </cell>
          <cell r="AS127" t="str">
            <v>SÍ</v>
          </cell>
          <cell r="AU127" t="str">
            <v>100006</v>
          </cell>
          <cell r="AV127" t="str">
            <v>Otorgar el sistema integral de justicia para adolescentes del Distrito Federal</v>
          </cell>
          <cell r="AW127" t="str">
            <v>Persona</v>
          </cell>
        </row>
        <row r="128">
          <cell r="AR128" t="str">
            <v>SECRETARÍA DE FINANZAS</v>
          </cell>
          <cell r="AS128" t="str">
            <v>SÍ</v>
          </cell>
          <cell r="AU128" t="str">
            <v>100013</v>
          </cell>
          <cell r="AV128" t="str">
            <v>Operar el programa nacional de seguridad pública</v>
          </cell>
          <cell r="AW128" t="str">
            <v>Programa</v>
          </cell>
        </row>
        <row r="129">
          <cell r="AR129" t="str">
            <v>SECRETARÍA DE GOBIERNO</v>
          </cell>
          <cell r="AS129" t="str">
            <v>SÍ</v>
          </cell>
          <cell r="AU129" t="str">
            <v>100060</v>
          </cell>
          <cell r="AV129" t="str">
            <v>Cubrir compromisos pendientes de acciones realizadas en ejercicios anteriores</v>
          </cell>
          <cell r="AW129" t="str">
            <v>S/N</v>
          </cell>
        </row>
        <row r="130">
          <cell r="AR130" t="str">
            <v>SECRETARÍA DE MEDIO AMBIENTE</v>
          </cell>
          <cell r="AS130" t="str">
            <v>SÍ</v>
          </cell>
          <cell r="AU130" t="str">
            <v>100258</v>
          </cell>
          <cell r="AV130" t="str">
            <v>Operar el Programa Nacional de Seguridad Pública</v>
          </cell>
          <cell r="AW130" t="str">
            <v>Programa</v>
          </cell>
        </row>
        <row r="131">
          <cell r="AR131" t="str">
            <v>SECRETARÍA DE OBRAS Y SERVICIOS</v>
          </cell>
          <cell r="AS131" t="str">
            <v>SÍ</v>
          </cell>
          <cell r="AU131" t="str">
            <v>100260</v>
          </cell>
          <cell r="AV131" t="str">
            <v>Cubrir compromisos pendientes de acciones realizadas en ejercicios anteriores</v>
          </cell>
          <cell r="AW131" t="str">
            <v>S/N</v>
          </cell>
        </row>
        <row r="132">
          <cell r="AR132" t="str">
            <v>SECRETARÍA DE PROTECCIÓN CIVIL</v>
          </cell>
          <cell r="AS132" t="str">
            <v>SÍ</v>
          </cell>
          <cell r="AU132" t="str">
            <v>110002</v>
          </cell>
          <cell r="AV132" t="str">
            <v>Iniciar y determinar averiguaciones previas</v>
          </cell>
          <cell r="AW132" t="str">
            <v>Asunto</v>
          </cell>
        </row>
        <row r="133">
          <cell r="AR133" t="str">
            <v>SECRETARÍA DE SALUD</v>
          </cell>
          <cell r="AS133" t="str">
            <v>SÍ</v>
          </cell>
          <cell r="AU133" t="str">
            <v>110003</v>
          </cell>
          <cell r="AV133" t="str">
            <v>Ejecutar ordenes de carácter policiaco</v>
          </cell>
          <cell r="AW133" t="str">
            <v>Orden</v>
          </cell>
        </row>
        <row r="134">
          <cell r="AR134" t="str">
            <v>SECRETARÍA DE SEGURIDAD PÚBLICA</v>
          </cell>
          <cell r="AS134" t="str">
            <v>SÍ</v>
          </cell>
          <cell r="AU134" t="str">
            <v>110004</v>
          </cell>
          <cell r="AV134" t="str">
            <v>Tramitar peritajes</v>
          </cell>
          <cell r="AW134" t="str">
            <v>Dictamen</v>
          </cell>
        </row>
        <row r="135">
          <cell r="AR135" t="str">
            <v>SECRETARÍA DE TRANSPORTE Y VIALIDAD</v>
          </cell>
          <cell r="AS135" t="str">
            <v>SÍ</v>
          </cell>
          <cell r="AU135" t="str">
            <v>110005</v>
          </cell>
          <cell r="AV135" t="str">
            <v>Propiciar notificaciones de autos de termino constitucional y emitir conclusiones en juicios penales</v>
          </cell>
          <cell r="AW135" t="str">
            <v>Asunto</v>
          </cell>
        </row>
        <row r="136">
          <cell r="AR136" t="str">
            <v>SECRETARÍA DE TURISMO</v>
          </cell>
          <cell r="AS136" t="str">
            <v>SÍ</v>
          </cell>
          <cell r="AU136" t="str">
            <v>110006</v>
          </cell>
          <cell r="AV136" t="str">
            <v>Emitir informes previos y justificados de demanda de amparo</v>
          </cell>
          <cell r="AW136" t="str">
            <v>Asunto</v>
          </cell>
        </row>
        <row r="137">
          <cell r="AR137" t="str">
            <v>SECRETARÍA DEL TRABAJO Y FOMENTO AL EMPLEO</v>
          </cell>
          <cell r="AS137" t="str">
            <v>SÍ</v>
          </cell>
          <cell r="AU137" t="str">
            <v>110007</v>
          </cell>
          <cell r="AV137" t="str">
            <v>Intervenir en juicios civiles, familiares y contencioso</v>
          </cell>
          <cell r="AW137" t="str">
            <v>Juicio</v>
          </cell>
        </row>
        <row r="138">
          <cell r="AR138" t="str">
            <v>SERVICIO DE TRANSPORTES ELÉCTRICOS DEL DF</v>
          </cell>
          <cell r="AS138" t="str">
            <v>SÍ</v>
          </cell>
          <cell r="AU138" t="str">
            <v>110009</v>
          </cell>
          <cell r="AV138" t="str">
            <v>Informar a la ciudadanía, orientar jurídicamente y desahogar quejas en materia de derechos humanos</v>
          </cell>
          <cell r="AW138" t="str">
            <v>Acción</v>
          </cell>
        </row>
        <row r="139">
          <cell r="AR139" t="str">
            <v>SERVICIOS DE SALUD PÚBLICA DEL DF</v>
          </cell>
          <cell r="AS139" t="str">
            <v>NO</v>
          </cell>
          <cell r="AU139" t="str">
            <v>110010</v>
          </cell>
          <cell r="AV139" t="str">
            <v>Atender a la ciudadanía en materia condominal y de arrendamiento</v>
          </cell>
          <cell r="AW139" t="str">
            <v>Asunto</v>
          </cell>
        </row>
        <row r="140">
          <cell r="AR140" t="str">
            <v>SERVICIOS METROPOLITANOS  S.A. DE C.V.</v>
          </cell>
          <cell r="AS140" t="str">
            <v>SÍ</v>
          </cell>
          <cell r="AU140" t="str">
            <v>110013</v>
          </cell>
          <cell r="AV140" t="str">
            <v>Asesorar sobre la aplicación e interpretación de la normatividad</v>
          </cell>
          <cell r="AW140" t="str">
            <v>Acción</v>
          </cell>
        </row>
        <row r="141">
          <cell r="AR141" t="str">
            <v>SISTEMA DE AGUAS DE LA CIUDAD DE MÉXICO</v>
          </cell>
          <cell r="AS141" t="str">
            <v>SÍ</v>
          </cell>
          <cell r="AU141" t="str">
            <v>110014</v>
          </cell>
          <cell r="AV141" t="str">
            <v>Atender y solventar asuntos en materia civil, penal, laboral, mercantil y administrativa que se deriven del ejercicio de las funciones de seguridad pública</v>
          </cell>
          <cell r="AW141" t="str">
            <v>Asunto</v>
          </cell>
        </row>
        <row r="142">
          <cell r="AR142" t="str">
            <v>SISTEMA DE RADIO Y TELEVISIÓN DIGITAL DEL GDF</v>
          </cell>
          <cell r="AS142" t="str">
            <v>SÍ</v>
          </cell>
          <cell r="AU142" t="str">
            <v>110015</v>
          </cell>
          <cell r="AV142" t="str">
            <v>Brindar asistencia jurídica de carácter familiar</v>
          </cell>
          <cell r="AW142" t="str">
            <v>Persona</v>
          </cell>
        </row>
        <row r="143">
          <cell r="AR143" t="str">
            <v>SISTEMA DE RADIO Y TELEVISIÓN DIGITAL DEL GDF</v>
          </cell>
          <cell r="AS143" t="str">
            <v>SÍ</v>
          </cell>
          <cell r="AU143" t="str">
            <v>110016</v>
          </cell>
          <cell r="AV143" t="str">
            <v>Proporcionar atención a victimas del delito</v>
          </cell>
          <cell r="AW143" t="str">
            <v>Persona</v>
          </cell>
        </row>
        <row r="144">
          <cell r="AR144" t="str">
            <v>SISTEMA DE TRANSPORTE COLECTIVO (METRO)</v>
          </cell>
          <cell r="AS144" t="str">
            <v>SÍ</v>
          </cell>
          <cell r="AU144" t="str">
            <v>110017</v>
          </cell>
          <cell r="AV144" t="str">
            <v>Operar el programa de capacitación en materia de procuración de justicia</v>
          </cell>
          <cell r="AW144" t="str">
            <v>Curso</v>
          </cell>
        </row>
        <row r="145">
          <cell r="AR145" t="str">
            <v>SISTEMA PARA EL DESARROLLO INTEGRAL DE LA FAMILIA DEL DF</v>
          </cell>
          <cell r="AS145" t="str">
            <v>NO</v>
          </cell>
          <cell r="AU145" t="str">
            <v>110018</v>
          </cell>
          <cell r="AV145" t="str">
            <v>Operar la autoridad perimetral del Aeropuerto Internacional de la Ciudad de México</v>
          </cell>
          <cell r="AW145" t="str">
            <v>A/P</v>
          </cell>
        </row>
        <row r="146">
          <cell r="AR146" t="str">
            <v>TRIBUNAL DE LO CONTENCIOSO ADMINISTRATIVO DEL DF</v>
          </cell>
          <cell r="AS146" t="str">
            <v>NO</v>
          </cell>
          <cell r="AU146" t="str">
            <v>110042</v>
          </cell>
          <cell r="AV146" t="str">
            <v>Transferencias a Órganos Autónomos</v>
          </cell>
          <cell r="AW146" t="str">
            <v>Curso</v>
          </cell>
        </row>
        <row r="147">
          <cell r="AR147" t="str">
            <v>TRIBUNAL ELECTORAL DEL DF</v>
          </cell>
          <cell r="AS147" t="str">
            <v>NO</v>
          </cell>
          <cell r="AU147" t="str">
            <v>110043</v>
          </cell>
          <cell r="AV147" t="str">
            <v>Desarrollar y supervisar el programa de modernización de la P.G.J.D.F.</v>
          </cell>
          <cell r="AW147" t="str">
            <v>Programa</v>
          </cell>
        </row>
        <row r="148">
          <cell r="AR148" t="str">
            <v>TRIBUNAL SUPERIOR DE JUSTICIA DEL DF</v>
          </cell>
          <cell r="AS148" t="str">
            <v>NO</v>
          </cell>
          <cell r="AU148" t="str">
            <v>110058</v>
          </cell>
          <cell r="AV148" t="str">
            <v>Operar el programa nacional de seguridad pública</v>
          </cell>
          <cell r="AW148" t="str">
            <v>Programa</v>
          </cell>
        </row>
        <row r="149">
          <cell r="AR149" t="str">
            <v>UNIVERSIDAD AUTÓNOMA DE LA CIUDAD DE MÉXICO</v>
          </cell>
          <cell r="AS149" t="str">
            <v>NO</v>
          </cell>
          <cell r="AU149" t="str">
            <v>110059</v>
          </cell>
          <cell r="AV149" t="str">
            <v>Otorgar servicios de apoyo administrativo</v>
          </cell>
          <cell r="AW149" t="str">
            <v>A/P</v>
          </cell>
        </row>
        <row r="150">
          <cell r="AU150" t="str">
            <v>110060</v>
          </cell>
          <cell r="AV150" t="str">
            <v>Cubrir compromisos pendientes de acciones realizadas en ejercicios anteriores</v>
          </cell>
          <cell r="AW150" t="str">
            <v>S/N</v>
          </cell>
        </row>
        <row r="151">
          <cell r="Y151" t="str">
            <v>Eje 1. Reforma política: derechos plenos a la ciudad y sus habitantes</v>
          </cell>
          <cell r="AU151" t="str">
            <v>110258</v>
          </cell>
          <cell r="AV151" t="str">
            <v>Operar el Programa Nacional de Seguridad Pública</v>
          </cell>
          <cell r="AW151" t="str">
            <v>Programa</v>
          </cell>
        </row>
        <row r="152">
          <cell r="Y152" t="str">
            <v>Eje 2. Equidad</v>
          </cell>
          <cell r="AU152" t="str">
            <v>110260</v>
          </cell>
          <cell r="AV152" t="str">
            <v>Cubrir compromisos pendientes de acciones realizadas en ejercicios anteriores</v>
          </cell>
          <cell r="AW152" t="str">
            <v>S/N</v>
          </cell>
        </row>
        <row r="153">
          <cell r="Y153" t="str">
            <v>Eje 3. Seguridad y justicia expedita</v>
          </cell>
          <cell r="AU153" t="str">
            <v>120001</v>
          </cell>
          <cell r="AV153" t="str">
            <v>Prevenir y atender la violencia familiar y comunitaria</v>
          </cell>
          <cell r="AW153" t="str">
            <v>Persona</v>
          </cell>
        </row>
        <row r="154">
          <cell r="Y154" t="str">
            <v>Eje 4. Economía competitiva e incluyente</v>
          </cell>
          <cell r="AU154" t="str">
            <v>120002</v>
          </cell>
          <cell r="AV154" t="str">
            <v>Otorgar apoyos a jefas de familia</v>
          </cell>
          <cell r="AW154" t="str">
            <v>Apoyo</v>
          </cell>
        </row>
        <row r="155">
          <cell r="Y155" t="str">
            <v>Eje 5. Intenso movimiento cultural</v>
          </cell>
          <cell r="AU155" t="str">
            <v>120003</v>
          </cell>
          <cell r="AV155" t="str">
            <v>Asesorar a las mujeres para la protección y conocimiento de sus derechos</v>
          </cell>
          <cell r="AW155" t="str">
            <v>Asesoría</v>
          </cell>
        </row>
        <row r="156">
          <cell r="Y156" t="str">
            <v>Eje 6. Desarrollo sustentable y de largo plazo</v>
          </cell>
          <cell r="AU156" t="str">
            <v>120004</v>
          </cell>
          <cell r="AV156" t="str">
            <v>Realizar estudios de mastografías</v>
          </cell>
          <cell r="AW156" t="str">
            <v>Estudio</v>
          </cell>
        </row>
        <row r="157">
          <cell r="Y157" t="str">
            <v>Eje 7. Nuevo orden urbano: servicios eficientes y calidad</v>
          </cell>
          <cell r="AU157" t="str">
            <v>120005</v>
          </cell>
          <cell r="AV157" t="str">
            <v>Agilizar la gestión gubernamental para las mujeres</v>
          </cell>
          <cell r="AW157" t="str">
            <v>Persona</v>
          </cell>
        </row>
        <row r="158">
          <cell r="AU158" t="str">
            <v>120006</v>
          </cell>
          <cell r="AV158" t="str">
            <v>Promover el desarrollo de la mujer microempresaria</v>
          </cell>
          <cell r="AW158" t="str">
            <v>Proyecto</v>
          </cell>
        </row>
        <row r="159">
          <cell r="AU159" t="str">
            <v>120007</v>
          </cell>
          <cell r="AV159" t="str">
            <v>Promover la equidad de género</v>
          </cell>
          <cell r="AW159" t="str">
            <v>Evento</v>
          </cell>
        </row>
        <row r="160">
          <cell r="AU160" t="str">
            <v>120008</v>
          </cell>
          <cell r="AV160" t="str">
            <v>Otorgar consultas de salud sexual y reproductiva</v>
          </cell>
          <cell r="AW160" t="str">
            <v>Consulta</v>
          </cell>
        </row>
        <row r="161">
          <cell r="AU161" t="str">
            <v>120009</v>
          </cell>
          <cell r="AV161" t="str">
            <v>Atender a mujeres trabajadores en conflictos laborales</v>
          </cell>
          <cell r="AW161" t="str">
            <v>Persona</v>
          </cell>
        </row>
        <row r="162">
          <cell r="AU162" t="str">
            <v>120010</v>
          </cell>
          <cell r="AV162" t="str">
            <v>Brindar atención especializada a menores y mujeres detenidos y/o víctimas del delito</v>
          </cell>
          <cell r="AW162" t="str">
            <v>Persona</v>
          </cell>
        </row>
        <row r="163">
          <cell r="AU163" t="str">
            <v>120011</v>
          </cell>
          <cell r="AV163" t="str">
            <v>Atender actos de discriminación de género, acoso sexual y violencia en el trabajo</v>
          </cell>
          <cell r="AW163" t="str">
            <v>Asunto</v>
          </cell>
        </row>
        <row r="164">
          <cell r="AU164" t="str">
            <v>120012</v>
          </cell>
          <cell r="AV164" t="str">
            <v>Proporcionar atención a niños y niñas en centros de desarrollo infantil (CENDIS)</v>
          </cell>
          <cell r="AW164" t="str">
            <v>Niño</v>
          </cell>
        </row>
        <row r="165">
          <cell r="AU165" t="str">
            <v>120013</v>
          </cell>
          <cell r="AV165" t="str">
            <v>Diseñar y coordinar las políticas públicas con perspectiva de género</v>
          </cell>
          <cell r="AW165" t="str">
            <v>Acción</v>
          </cell>
        </row>
        <row r="166">
          <cell r="Y166" t="str">
            <v>1.1 Con base en el diálogo, la concertación y la búsqueda de acuerdos: se trabajará con la Asamblea Legislativa del DF (ALDF), el Congreso de la Unión y los demás poderes de la Unión, para impulsar reformas legislativas que den al Distrito Feder</v>
          </cell>
          <cell r="AU166" t="str">
            <v>120014</v>
          </cell>
          <cell r="AV166" t="str">
            <v>Ofrecer el servicio de transporte preferencial para mujeres</v>
          </cell>
          <cell r="AW166" t="str">
            <v>Mill/pasajeros</v>
          </cell>
        </row>
        <row r="167">
          <cell r="Y167" t="str">
            <v>1.2 Se impulsarán las reformas que otorguen a la ALDF la facultad de aprobar el endeudamiento local, para liberar recursos que se destinarán, exclusivamente, al financiamiento de proyectos de inversión necesarios y rentables.</v>
          </cell>
          <cell r="AU167" t="str">
            <v>120015</v>
          </cell>
          <cell r="AV167" t="str">
            <v>Brindar apoyo a mujeres en situación de calle y vulnerabilidad social</v>
          </cell>
          <cell r="AW167" t="str">
            <v>Mujer</v>
          </cell>
        </row>
        <row r="168">
          <cell r="Y168" t="str">
            <v>1.3 Se buscará obtener para el DF un trato más equitativo y transparente en la asignación de participaciones y transferencias federales, y se buscará el incremento de los fondos destinados para el desarrollo social.</v>
          </cell>
          <cell r="AU168" t="str">
            <v>120016</v>
          </cell>
          <cell r="AV168" t="str">
            <v>Operar el programa mujer rural</v>
          </cell>
          <cell r="AW168" t="str">
            <v>A/P</v>
          </cell>
        </row>
        <row r="169">
          <cell r="Y169" t="str">
            <v>1.4 Impulsaremos la promulgación de una Constitución Política del DF, como máxima garantía de los derechos sociales y políticos de los habitantes de la ciudad en la construcción de un nuevo Orden Democrático.</v>
          </cell>
          <cell r="AU169" t="str">
            <v>120017</v>
          </cell>
          <cell r="AV169" t="str">
            <v>Promover la reinserción social a víctimas de violencia familiar en situación de riesgo</v>
          </cell>
          <cell r="AW169" t="str">
            <v>Persona</v>
          </cell>
        </row>
        <row r="170">
          <cell r="Y170" t="str">
            <v>1.5 Se buscará que la Constitución Política mejore la operatividad y los mecanismos de la coordinación metropolitana, a partir de la equiparación de facultades y atribuciones entre el Gobierno del DF y las demás entidades federativas.</v>
          </cell>
          <cell r="AU170" t="str">
            <v>120018</v>
          </cell>
          <cell r="AV170" t="str">
            <v>Otorgar estímulos a mujeres adolescentes y niños para concluir su educación</v>
          </cell>
          <cell r="AW170" t="str">
            <v>Apoyo</v>
          </cell>
        </row>
        <row r="171">
          <cell r="Y171" t="str">
            <v>1.6 Se impulsará el fortalecimiento de los espacios de coordinación y colaboración existentes entre los tres órdenes de gobierno.</v>
          </cell>
          <cell r="AU171" t="str">
            <v>120019</v>
          </cell>
          <cell r="AV171" t="str">
            <v>Otorgar becas a madres dedicadas al estudio de la ciencia y la tecnología</v>
          </cell>
          <cell r="AW171" t="str">
            <v>Beca</v>
          </cell>
        </row>
        <row r="172">
          <cell r="Y172" t="str">
            <v>1.7 Se reforzarán las instancias de coordinación metropolitana como órganos colegiados de planeación y decisión ejecutiva y se dará carácter obligatorio a sus resoluciones.</v>
          </cell>
          <cell r="AU172" t="str">
            <v>120020</v>
          </cell>
          <cell r="AV172" t="str">
            <v>Asesorar a mujeres para acceder a créditos</v>
          </cell>
          <cell r="AW172" t="str">
            <v>Persona</v>
          </cell>
        </row>
        <row r="173">
          <cell r="Y173" t="str">
            <v>1.8 Se avanzará en el proyecto de congruencia y homologación de la normatividad de la Zona Metropolitana del Valle de México y la Región Centro del País, en todos los niveles de gobierno.</v>
          </cell>
          <cell r="AU173" t="str">
            <v>120021</v>
          </cell>
          <cell r="AV173" t="str">
            <v>Generar políticas ambientales con perspectiva de género</v>
          </cell>
          <cell r="AW173" t="str">
            <v>Acción</v>
          </cell>
        </row>
        <row r="174">
          <cell r="Y174" t="str">
            <v>1.9 El gobierno elaborará políticas públicas y propuestas de reforma a la Ley de Participación Ciudadana, para fortalecer la participación y consolidar instrumentos como el plebiscito, referéndum y la iniciativa popular.</v>
          </cell>
          <cell r="AU174" t="str">
            <v>120022</v>
          </cell>
          <cell r="AV174" t="str">
            <v>Brindar asesoría financiera a mujeres ahorradoras</v>
          </cell>
          <cell r="AW174" t="str">
            <v>Acción</v>
          </cell>
        </row>
        <row r="175">
          <cell r="Y175" t="str">
            <v>1.10 Buscaremos instrumentos más eficaces para someter a consulta pública, cada dos años, la permanencia o revocación del mandato del Jefe de Gobierno.</v>
          </cell>
          <cell r="AU175" t="str">
            <v>120023</v>
          </cell>
          <cell r="AV175" t="str">
            <v>Resaltar el papel social e histórico de la mujer a través de conmemoración del Bicentenario</v>
          </cell>
          <cell r="AW175" t="str">
            <v>Acción</v>
          </cell>
        </row>
        <row r="176">
          <cell r="Y176" t="str">
            <v>1.11 Se apoyará a las Organizaciones de la Sociedad Civil para que contribuyan a incrementar la eficacia del gobierno, asegurar su austeridad y transparencia y auspiciar su cercanía con el ciudadano.</v>
          </cell>
          <cell r="AU176" t="str">
            <v>120030</v>
          </cell>
          <cell r="AV176" t="str">
            <v>Otorgar becas a hijos (as) de jefas de familia en condiciones de pobreza y vulnerabilidad social</v>
          </cell>
          <cell r="AW176" t="str">
            <v>Beca</v>
          </cell>
        </row>
        <row r="177">
          <cell r="Y177" t="str">
            <v>1.12 El gobierno impulsará la creación de cabildos en las delegaciones, como espacio para la participación ciudadana, evaluación y rendición de cuentas.</v>
          </cell>
          <cell r="AU177" t="str">
            <v>120031</v>
          </cell>
          <cell r="AV177" t="str">
            <v>Proporcionar Servicios de salud integral a la mujer</v>
          </cell>
          <cell r="AW177" t="str">
            <v>Persona</v>
          </cell>
        </row>
        <row r="178">
          <cell r="Y178" t="str">
            <v>1.13 El gobierno promoverá el Acuerdo Político para la Gobernabilidad y la Convivencia Democrática en el DF entre todas las instancias gubernamentales, políticas y civiles, para otorgar nuevos canales y formas alternativas de manifestación, deman</v>
          </cell>
          <cell r="AU178" t="str">
            <v>120032</v>
          </cell>
          <cell r="AV178" t="str">
            <v>Atender a mujeres víctimas de violencia</v>
          </cell>
          <cell r="AW178" t="str">
            <v>Persona</v>
          </cell>
        </row>
        <row r="179">
          <cell r="Y179" t="str">
            <v>1.14 El gobierno impulsará el cumplimiento las recomendaciones emitidas por la Comisión de Derechos Humanos del DF y promoverá la creación de un Programa de Derechos Humanos del Gobierno del DF, formulado de manera conjunta con la C</v>
          </cell>
          <cell r="AU179" t="str">
            <v>120059</v>
          </cell>
          <cell r="AV179" t="str">
            <v>Otorgar servicios de apoyo administrativo</v>
          </cell>
          <cell r="AW179" t="str">
            <v>A/P</v>
          </cell>
        </row>
        <row r="180">
          <cell r="Y180" t="str">
            <v>1.15 La Democracia Gobernable fortalecerá su alianza con los organismos defensores de los derechos humanos, aprovechando sus recomendaciones y sugerencias para mejorar procesos y definir programas comunes.</v>
          </cell>
          <cell r="AU180" t="str">
            <v>120060</v>
          </cell>
          <cell r="AV180" t="str">
            <v>Cubrir compromisos pendientes de acciones realizadas en ejercicios anteriores</v>
          </cell>
          <cell r="AW180" t="str">
            <v>S/N</v>
          </cell>
        </row>
        <row r="181">
          <cell r="Y181" t="str">
            <v>1.16 Se implementarán nuevas medidas para garantizar el pleno acceso a toda la información del gobierno y se reforzarán las existentes.</v>
          </cell>
          <cell r="AU181" t="str">
            <v>120604</v>
          </cell>
          <cell r="AV181" t="str">
            <v>Realizar estudios de mastografias</v>
          </cell>
          <cell r="AW181" t="str">
            <v>Estudio</v>
          </cell>
        </row>
        <row r="182">
          <cell r="Y182" t="str">
            <v>1.17 El Gobierno del DF establecerá mecanismos claros de colaboración con el Instituto de Acceso a la Información Pública del DF a fin de incorporar sus recomendaciones para mejorar nuestros indicadores de transparencia.</v>
          </cell>
          <cell r="AU182" t="str">
            <v>121101</v>
          </cell>
          <cell r="AV182" t="str">
            <v>Prevenir y atender la violencia familiar y comunitaria</v>
          </cell>
          <cell r="AW182" t="str">
            <v>Persona</v>
          </cell>
        </row>
        <row r="183">
          <cell r="Y183" t="str">
            <v>1.18 Se revisarán, actualizarán y elaborarán propuestas de reforma al marco regulatorio en materia de transparencia y acceso a la información.</v>
          </cell>
          <cell r="AU183" t="str">
            <v>121102</v>
          </cell>
          <cell r="AV183" t="str">
            <v>Otorgar apoyos a jefas de familia</v>
          </cell>
          <cell r="AW183" t="str">
            <v>Apoyo</v>
          </cell>
        </row>
        <row r="184">
          <cell r="Y184" t="str">
            <v>1.19 Se incluirán mecanismos que promuevan y faciliten la participación ciudadana en la definición e instrumentación de políticas públicas, en la vigilancia y evaluación de la gestión, el desempeño y la administración de los recursos.</v>
          </cell>
          <cell r="AU184" t="str">
            <v>121103</v>
          </cell>
          <cell r="AV184" t="str">
            <v>Asesorar a las mujeres para la protección y conocimiento de sus derechos</v>
          </cell>
          <cell r="AW184" t="str">
            <v>Asesoría</v>
          </cell>
        </row>
        <row r="185">
          <cell r="Y185" t="str">
            <v>1.20 Se instaurará un Consejo ciudadano independiente, donde se realizarán evaluaciones permanentes de desempeño, certificaciones de competencias y vigilancia de patrimonio.</v>
          </cell>
          <cell r="AU185" t="str">
            <v>121107</v>
          </cell>
          <cell r="AV185" t="str">
            <v>Promover la equidad de género</v>
          </cell>
          <cell r="AW185" t="str">
            <v>Evento</v>
          </cell>
        </row>
        <row r="186">
          <cell r="Y186" t="str">
            <v>1.21 Someteremos al Centro de Desarrollo Profesional para los funcionarios públicos a la supervisión de un consejo ciudadano.</v>
          </cell>
          <cell r="AU186" t="str">
            <v>121115</v>
          </cell>
          <cell r="AV186" t="str">
            <v>Brindar apoyo a mujeres en situación de calle y vulnerabilidad social</v>
          </cell>
          <cell r="AW186" t="str">
            <v>Mujer</v>
          </cell>
        </row>
        <row r="187">
          <cell r="AU187" t="str">
            <v>121501</v>
          </cell>
          <cell r="AV187" t="str">
            <v>Prevenir y atender la violencia familiar y comunitaria</v>
          </cell>
          <cell r="AW187" t="str">
            <v>Persona</v>
          </cell>
        </row>
        <row r="188">
          <cell r="Y188" t="str">
            <v>2.1.1 Se incrementará el número de apoyos a mujeres que sean jefas de familia mediante programas de capacitación y empleo, guarderías, estancias sociales y atención especializada para su salud.</v>
          </cell>
          <cell r="AU188" t="str">
            <v>130001</v>
          </cell>
          <cell r="AV188" t="str">
            <v>Otorgar servicios y ayudas de asistencia social</v>
          </cell>
          <cell r="AW188" t="str">
            <v>Acción</v>
          </cell>
        </row>
        <row r="189">
          <cell r="Y189" t="str">
            <v>2.1.2 Fortaleceremos el sistema de prevención y atención de la violencia intrafamiliar.</v>
          </cell>
          <cell r="AU189" t="str">
            <v>130002</v>
          </cell>
          <cell r="AV189" t="str">
            <v>Otorgar servicios de apoyo social relacionados con contingencias</v>
          </cell>
          <cell r="AW189" t="str">
            <v>Acción</v>
          </cell>
        </row>
        <row r="190">
          <cell r="Y190" t="str">
            <v>2.1.3 Se impulsarán reformas legislativas para la protección de las mujeres, la denuncia y el combate del maltrato y discriminación, así como de igualdad sustantiva entre hombres y mujeres.</v>
          </cell>
          <cell r="AU190" t="str">
            <v>130003</v>
          </cell>
          <cell r="AV190" t="str">
            <v>Otorgar servicios de apoyo social a personas adultas mayores</v>
          </cell>
          <cell r="AW190" t="str">
            <v>Servicio</v>
          </cell>
        </row>
        <row r="191">
          <cell r="Y191" t="str">
            <v>2.1.4 Se organizará un amplio esfuerzo interinstitucional para erradicar el trabajo infantil, la violencia contra los niños y niñas; y se extenderán los programas de ayuda a la infancia.</v>
          </cell>
          <cell r="AU191" t="str">
            <v>130004</v>
          </cell>
          <cell r="AV191" t="str">
            <v>Otorgar apoyos a personas con discapacidad</v>
          </cell>
          <cell r="AW191" t="str">
            <v>Persona</v>
          </cell>
        </row>
        <row r="192">
          <cell r="Y192" t="str">
            <v>2.1.5 Se instrumentarán mecanismos para revertir la exclusión social de los jóvenes mediante la ampliación de la oferta educativa, del empleo, del acceso a la vivienda, de alternativas de recreación y de creación cultural.</v>
          </cell>
          <cell r="AU192" t="str">
            <v>130005</v>
          </cell>
          <cell r="AV192" t="str">
            <v>Otorgar apoyos sociales a jóvenes</v>
          </cell>
          <cell r="AW192" t="str">
            <v>Persona</v>
          </cell>
        </row>
        <row r="193">
          <cell r="Y193" t="str">
            <v>2.1.6 Se ampliarán las políticas y programas de atención para las personas con discapacidad para garantizarles el goce de sus derechos sociales y de su derecho a la ciudad.</v>
          </cell>
          <cell r="AU193" t="str">
            <v>130006</v>
          </cell>
          <cell r="AV193" t="str">
            <v>Otorgar apoyos y servicios de rehabilitación a población con problemas de adicción</v>
          </cell>
          <cell r="AW193" t="str">
            <v>Persona</v>
          </cell>
        </row>
        <row r="194">
          <cell r="Y194" t="str">
            <v>2.1.7 Mediante la instrumentación del sistema de asistencia social en el DF, se aumentará y mejorará la prevención y atención a personas y familias en condiciones de abandono o extrema necesidad.</v>
          </cell>
          <cell r="AU194" t="str">
            <v>130007</v>
          </cell>
          <cell r="AV194" t="str">
            <v>Otorgar servicios sociales especializados a población indígena y comunidades originarias</v>
          </cell>
          <cell r="AW194" t="str">
            <v>Acción</v>
          </cell>
        </row>
        <row r="195">
          <cell r="Y195" t="str">
            <v>2.1.8 Se implementarán estrategias que favorezcan la rehabilitación y la reinserción social.</v>
          </cell>
          <cell r="AU195" t="str">
            <v>130008</v>
          </cell>
          <cell r="AV195" t="str">
            <v>Proporcionar atención para el desarrollo integral de la niñez</v>
          </cell>
          <cell r="AW195" t="str">
            <v>Niño</v>
          </cell>
        </row>
        <row r="196">
          <cell r="Y196" t="str">
            <v>2.1.9 A través de programas de apoyo, específicos en materia de educación, ingresos, salud, vivienda y alimentación, se buscará cerrar progresivamente las brechas de desigualdad que padecen los indígenas y pueblos originarios en la ciudad.</v>
          </cell>
          <cell r="AU196" t="str">
            <v>130009</v>
          </cell>
          <cell r="AV196" t="str">
            <v>Orientar telefónicamente a la población sobre servicios y políticas públicas del Gobierno del Distrito Federal</v>
          </cell>
          <cell r="AW196" t="str">
            <v>Servicio</v>
          </cell>
        </row>
        <row r="197">
          <cell r="Y197" t="str">
            <v>2.1.10 Se instrumentará una política de atención a migrantes y sus familias para garantizar su acceso a todos los servicios y programas promovidos por el DF.</v>
          </cell>
          <cell r="AU197" t="str">
            <v>130010</v>
          </cell>
          <cell r="AV197" t="str">
            <v>Ampliar y construir infraestructura social</v>
          </cell>
          <cell r="AW197" t="str">
            <v>Inmueble</v>
          </cell>
        </row>
        <row r="198">
          <cell r="Y198" t="str">
            <v>2.1.11 Se extenderán y mejorarán los servicios de atención telefónica de carácter social del DF.</v>
          </cell>
          <cell r="AU198" t="str">
            <v>130011</v>
          </cell>
          <cell r="AV198" t="str">
            <v>Mantener la infraestructura social</v>
          </cell>
          <cell r="AW198" t="str">
            <v>Obra</v>
          </cell>
        </row>
        <row r="199">
          <cell r="Y199" t="str">
            <v>2.1.12 Con la recuperación de los espacios públicos y el mejoramiento de la infraestructura deportiva se promoverá la cultura del deporte competitivo, de alto rendimiento, de esparcimiento y de carácter popular.</v>
          </cell>
          <cell r="AU199" t="str">
            <v>130012</v>
          </cell>
          <cell r="AV199" t="str">
            <v>Operar el funcionamiento de centros de alimentación y desarrollo comunitario</v>
          </cell>
          <cell r="AW199" t="str">
            <v>Centro</v>
          </cell>
        </row>
        <row r="200">
          <cell r="Y200" t="str">
            <v>2.1.13 Se desarrollarán programas de deporte mediante estrategias que estimulen la participación comunitaria y favorezcan a la rehabilitación y reinserción social.</v>
          </cell>
          <cell r="AU200" t="str">
            <v>130013</v>
          </cell>
          <cell r="AV200" t="str">
            <v>Distribuir despensas a niños de escuelas públicas del DF</v>
          </cell>
          <cell r="AW200" t="str">
            <v>Despensa</v>
          </cell>
        </row>
        <row r="201">
          <cell r="Y201" t="str">
            <v>2.2.1 A partir del respeto a los derechos de las mujeres, se garantizará su libertad a decidir sobre su cuerpo y salud reproductiva mediante programas de prevención y atención a la salud integral.</v>
          </cell>
          <cell r="AU201" t="str">
            <v>130014</v>
          </cell>
          <cell r="AV201" t="str">
            <v>Operar panteones públicos y brindar servicios funerarios</v>
          </cell>
          <cell r="AW201" t="str">
            <v>Servicio</v>
          </cell>
        </row>
        <row r="202">
          <cell r="Y202" t="str">
            <v>2.2.2 El gobierno brindará atención integral en salud a Adultos Mayores, se ampliará la atención médica domiciliaria, con especial consideración a la perspectiva de género.</v>
          </cell>
          <cell r="AU202" t="str">
            <v>130015</v>
          </cell>
          <cell r="AV202" t="str">
            <v>Operar los servicios de asistencia social a migrantes del Distrito Federal</v>
          </cell>
          <cell r="AW202" t="str">
            <v>Acción</v>
          </cell>
        </row>
        <row r="203">
          <cell r="Y203" t="str">
            <v>2.2.3 Se asegurará el acceso a servicios médicos y la disponibilidad de medicamentos gratuitos a la población sin seguridad social.</v>
          </cell>
          <cell r="AU203" t="str">
            <v>130016</v>
          </cell>
          <cell r="AV203" t="str">
            <v>Realizar acciones para promover la igualdad, el respeto a la diversidad social y el combate a la discriminación</v>
          </cell>
          <cell r="AW203" t="str">
            <v>Acción</v>
          </cell>
        </row>
        <row r="204">
          <cell r="Y204" t="str">
            <v>2.2.4 Fortaleceremos los programas para la promoción, prevención y manejo de riesgos y daños a la salud; en especial, la prevención en materia de adicciones para reducir el consumo de alcohol, tabaco y drogas ilegales.</v>
          </cell>
          <cell r="AU204" t="str">
            <v>130017</v>
          </cell>
          <cell r="AV204" t="str">
            <v>Operar el programa de coinversión entre el Gobierno del Distrito Federal y Organizaciones no Gubernamentales</v>
          </cell>
          <cell r="AW204" t="str">
            <v>Convenio</v>
          </cell>
        </row>
        <row r="205">
          <cell r="Y205" t="str">
            <v>2.2.5 Mediante el fomento al deporte se impulsará la prevención de enfermedades y reducción de los riesgos de salud en la población.</v>
          </cell>
          <cell r="AU205" t="str">
            <v>130018</v>
          </cell>
          <cell r="AV205" t="str">
            <v>Promover y desarrollar la acción social y la organización vecinal en las unidades territoriales</v>
          </cell>
          <cell r="AW205" t="str">
            <v>Acción</v>
          </cell>
        </row>
        <row r="206">
          <cell r="Y206" t="str">
            <v>2.2.6 Se avanzará hacia la construcción de un sistema de atención en materia de salud mental.</v>
          </cell>
          <cell r="AU206" t="str">
            <v>130019</v>
          </cell>
          <cell r="AV206" t="str">
            <v>Otorgar apoyos económicos a policías preventivos pensionados por discapacidad permanente</v>
          </cell>
          <cell r="AW206" t="str">
            <v>Persona</v>
          </cell>
        </row>
        <row r="207">
          <cell r="Y207" t="str">
            <v>2.2.7 Se fortalecerá el Modelo Ampliado de Atención a la Salud vinculando de manera integral las acciones individuales y comunitarias, con orientación según grupos de edad y sexo.</v>
          </cell>
          <cell r="AU207" t="str">
            <v>130020</v>
          </cell>
          <cell r="AV207" t="str">
            <v>Proporcionar despensas a población en condición de marginación</v>
          </cell>
          <cell r="AW207" t="str">
            <v>Despensa</v>
          </cell>
        </row>
        <row r="208">
          <cell r="Y208" t="str">
            <v>2.2.8 El gobierno impulsará la cooperación, la coordinación interna y externa entre los diversos actores del sistema de salud, para lograr una gestión más efectiva en salud.</v>
          </cell>
          <cell r="AU208" t="str">
            <v>130021</v>
          </cell>
          <cell r="AV208" t="str">
            <v>Otorgar ayudas a jóvenes en situación de riesgo</v>
          </cell>
          <cell r="AW208" t="str">
            <v>Persona</v>
          </cell>
        </row>
        <row r="209">
          <cell r="Y209" t="str">
            <v>2.2.9 Se buscarán mecanismos que promuevan una cultura de la calidad en todo el sistema de salud mediante la inversión en recursos humanos, investigación e infraestructura.</v>
          </cell>
          <cell r="AU209" t="str">
            <v>130024</v>
          </cell>
          <cell r="AV209" t="str">
            <v>Realizar acciones tendientes al desarrollo social comunitario</v>
          </cell>
          <cell r="AW209" t="str">
            <v>Acción</v>
          </cell>
        </row>
        <row r="210">
          <cell r="Y210" t="str">
            <v xml:space="preserve">2.3.1 En el conjunto de programas y políticas sociales del DF, se reconocerán los derechos indígenas y de diversidad pluricultural y pluriétnica </v>
          </cell>
          <cell r="AU210" t="str">
            <v>130025</v>
          </cell>
          <cell r="AV210" t="str">
            <v>Realizar talleres para promover la igualdad social</v>
          </cell>
          <cell r="AW210" t="str">
            <v>Taller</v>
          </cell>
        </row>
        <row r="211">
          <cell r="Y211" t="str">
            <v>2.3.2 La producción y el fomento agropecuario se fortalecerán a través de programas de reconversión productiva y agricultura orgánica.</v>
          </cell>
          <cell r="AU211" t="str">
            <v>130026</v>
          </cell>
          <cell r="AV211" t="str">
            <v>Abastecer de manera gratuita agua potable en zonas vulnerables</v>
          </cell>
          <cell r="AW211" t="str">
            <v>M3</v>
          </cell>
        </row>
        <row r="212">
          <cell r="Y212" t="str">
            <v>2.3.3 Se impulsará la promoción de programas, para generar empleo en el sector rural mediante proyectos de investigación, evaluación, capacitación y asistencia técnica, así como los foros de discusión, análisis y consulta.</v>
          </cell>
          <cell r="AU212" t="str">
            <v>130027</v>
          </cell>
          <cell r="AV212" t="str">
            <v>Atender a menores en condiciones de marginalidad social</v>
          </cell>
          <cell r="AW212" t="str">
            <v>Niño</v>
          </cell>
        </row>
        <row r="213">
          <cell r="Y213" t="str">
            <v>2.3.4 Potenciaremos las capacidades de la mujer rural con programas y proyectos con perspectiva de género.</v>
          </cell>
          <cell r="AU213" t="str">
            <v>130031</v>
          </cell>
          <cell r="AV213" t="str">
            <v>Otorgar apoyos a personas incluidas en el programa impulso joven</v>
          </cell>
          <cell r="AW213" t="str">
            <v>Persona</v>
          </cell>
        </row>
        <row r="214">
          <cell r="Y214" t="str">
            <v>2.3.5 Se promoverán y otorgarán apoyos a la producción de maíz y comercialización de la tortilla.</v>
          </cell>
          <cell r="AU214" t="str">
            <v>130032</v>
          </cell>
          <cell r="AV214" t="str">
            <v>Atender quejas y denuncias por actos de discriminación</v>
          </cell>
          <cell r="AW214" t="str">
            <v>Asunto</v>
          </cell>
        </row>
        <row r="215">
          <cell r="Y215" t="str">
            <v>2.3.6 El gobierno fomentará y promoverá actividades de turismo alternativo en la zona rural para generar nuevos mecanismos de mejora económica de los pueblos y comunidades.</v>
          </cell>
          <cell r="AU215" t="str">
            <v>130033</v>
          </cell>
          <cell r="AV215" t="str">
            <v>Operar el programa de rescate de unidades habitacionales</v>
          </cell>
          <cell r="AW215" t="str">
            <v>U. Habitacional</v>
          </cell>
        </row>
        <row r="216">
          <cell r="Y216" t="str">
            <v>2.4.1 Se contribuirá al gasto que hacen las familias del DF a la educación de sus hijos, mediante la distribución de libros, útiles y uniformes escolares, para evitar que suspendan o abandonen sus estudios por falta de recursos económicos.</v>
          </cell>
          <cell r="AU216" t="str">
            <v>130034</v>
          </cell>
          <cell r="AV216" t="str">
            <v>Promover y desarrollar la acción social y la organización condominial en las unidades habitacionales</v>
          </cell>
          <cell r="AW216" t="str">
            <v>Acción</v>
          </cell>
        </row>
        <row r="217">
          <cell r="Y217" t="str">
            <v>2.4.2 Crearemos un sistema de becas para estudiantes de las escuelas públicas del DF y se garantizará la educación hasta el nivel medio superior para todos los niños y niñas cuya madre o padre fallezca.</v>
          </cell>
          <cell r="AU217" t="str">
            <v>130036</v>
          </cell>
          <cell r="AV217" t="str">
            <v>Otorgar ayudas a personas adultas mayores</v>
          </cell>
          <cell r="AW217" t="str">
            <v>Persona</v>
          </cell>
        </row>
        <row r="218">
          <cell r="Y218" t="str">
            <v>2.4.3 Se renovarán y mejorarán las estancias infantiles, los centros de atención al desarrollo infantil y los centros de asistencia infantil comunitarios.</v>
          </cell>
          <cell r="AU218" t="str">
            <v>130037</v>
          </cell>
          <cell r="AV218" t="str">
            <v>Atender el programa de Hijos e Hijas de la Ciudad</v>
          </cell>
          <cell r="AW218" t="str">
            <v>Niño</v>
          </cell>
        </row>
        <row r="219">
          <cell r="Y219" t="str">
            <v>2.4.4 Mediante la educación a lo largo de la vida se avanzará en la alfabetización de la población que no sabe leer y escribir en nuestra ciudad.</v>
          </cell>
          <cell r="AU219" t="str">
            <v>130038</v>
          </cell>
          <cell r="AV219" t="str">
            <v>Operar los módulos de atención ciudadana</v>
          </cell>
          <cell r="AW219" t="str">
            <v>Módulo</v>
          </cell>
        </row>
        <row r="220">
          <cell r="Y220" t="str">
            <v>2.4.5 Se implementará progresivamente la educación intercultural en todo el sistema educativo, en el marco de la dignificación de las lenguas y la recuperación de la identidad de los pueblos originales de la Ciudad de México.</v>
          </cell>
          <cell r="AU220" t="str">
            <v>130039</v>
          </cell>
          <cell r="AV220" t="str">
            <v>Otorgar apoyos económicos a personas con discapacidad</v>
          </cell>
          <cell r="AW220" t="str">
            <v>Persona</v>
          </cell>
        </row>
        <row r="221">
          <cell r="Y221" t="str">
            <v>2.4.6 Se impulsará el dialogo para lograr un acuerdo de descentralización de la Educación Básica.</v>
          </cell>
          <cell r="AU221" t="str">
            <v>130040</v>
          </cell>
          <cell r="AV221" t="str">
            <v>Proporcionar asistencia alimentaria en centros asistenciales</v>
          </cell>
          <cell r="AW221" t="str">
            <v>Ración</v>
          </cell>
        </row>
        <row r="222">
          <cell r="Y222" t="str">
            <v>2.4.7 Con el objetivo de fortalecer el sistema educativo del DF, se implantará el bachillerato universal, se apoyará la reforma de la Universidad Autónoma de la Ciudad de México y se diversificará la oferta educativa universitaria.</v>
          </cell>
          <cell r="AU222" t="str">
            <v>130041</v>
          </cell>
          <cell r="AV222" t="str">
            <v>Otorgar apoyos y promover la vinculación entre colectivos, organizaciones sociales y el Gobierno del Distrito Federal</v>
          </cell>
          <cell r="AW222" t="str">
            <v>Acción</v>
          </cell>
        </row>
        <row r="223">
          <cell r="Y223" t="str">
            <v>2.4.8 Se buscarán los mecanismos para elevar la calidad educativa mediante la investigación e innovación y la formación integral y moderna de la práctica docente.</v>
          </cell>
          <cell r="AU223" t="str">
            <v>130042</v>
          </cell>
          <cell r="AV223" t="str">
            <v>Operar el programa instancias estatales</v>
          </cell>
          <cell r="AW223" t="str">
            <v>Acción</v>
          </cell>
        </row>
        <row r="224">
          <cell r="Y224" t="str">
            <v>2.4.9 Se promoverá la participación de los alumnos, padres de familia, de los ciudadanos y organizaciones de la sociedad civil, en la formulación, desarrollo y evaluación de las políticas educativas.</v>
          </cell>
          <cell r="AU224" t="str">
            <v>130059</v>
          </cell>
          <cell r="AV224" t="str">
            <v>Otorgar servicios de apoyo administrativo</v>
          </cell>
          <cell r="AW224" t="str">
            <v>A/P</v>
          </cell>
        </row>
        <row r="225">
          <cell r="Y225" t="str">
            <v>2.4.10 Buscaremos la creación territorial y delegacional de la red de escuelas y se impulsará la creación del Sistema Metropolitano de Educación Media y Superior.</v>
          </cell>
          <cell r="AU225" t="str">
            <v>130060</v>
          </cell>
          <cell r="AV225" t="str">
            <v>Cubrir compromisos pendientes de acciones realizadas en ejercicios anteriores</v>
          </cell>
          <cell r="AW225" t="str">
            <v>S/N</v>
          </cell>
        </row>
        <row r="226">
          <cell r="Y226" t="str">
            <v>2.4.11 El gobierno de la Ciudad de México promoverá la investigación y la aplicación de la Ciencia y Tecnología para atender los problemas que enfrenta el DF en todos sus ámbitos.</v>
          </cell>
          <cell r="AU226" t="str">
            <v>130613</v>
          </cell>
          <cell r="AV226" t="str">
            <v>Distribuir despensas a niños de escuelas públicas del DF</v>
          </cell>
          <cell r="AW226" t="str">
            <v>Despensa</v>
          </cell>
        </row>
        <row r="227">
          <cell r="Y227" t="str">
            <v>2.4.12 Se fortalecerán las redes científico tecnológicas para el intercambio de conocimientos entre instituciones nacionales e internacionales.</v>
          </cell>
          <cell r="AU227" t="str">
            <v>130622</v>
          </cell>
          <cell r="AV227" t="str">
            <v>Otorgar apoyos económicos a la población consumidora de leche LICONSA</v>
          </cell>
          <cell r="AW227" t="str">
            <v>Apoyo</v>
          </cell>
        </row>
        <row r="228">
          <cell r="Y228" t="str">
            <v>2.4.13 Se promoverá el conocimiento científico y la enseñanza de la ciencia y la tecnología en las instituciones educativas del DF.</v>
          </cell>
          <cell r="AU228" t="str">
            <v>130623</v>
          </cell>
          <cell r="AV228" t="str">
            <v>Otorgar ayudas a jóvenes por empleos temporales</v>
          </cell>
          <cell r="AW228" t="str">
            <v>Persona</v>
          </cell>
        </row>
        <row r="229">
          <cell r="Y229" t="str">
            <v>2.4.14 Mediante conexiones gratuitas en espacios públicos, instituciones educativas y gubernamentales, se impulsará el acceso a la informática e Internet, así como el uso del software libre.</v>
          </cell>
          <cell r="AU229" t="str">
            <v>130630</v>
          </cell>
          <cell r="AV229" t="str">
            <v>Otorgar becas a menores en condiciones de pobreza y vulnerabilidad social</v>
          </cell>
          <cell r="AW229" t="str">
            <v>Beca</v>
          </cell>
        </row>
        <row r="230">
          <cell r="AU230" t="str">
            <v>130631</v>
          </cell>
          <cell r="AV230" t="str">
            <v>Otorgar apoyos a personas incluidas en el programa Impulso Joven</v>
          </cell>
          <cell r="AW230" t="str">
            <v>Persona</v>
          </cell>
        </row>
        <row r="231">
          <cell r="Y231" t="str">
            <v>3.1 El Gobierno de la Ciudad se apoyará en la supervisión ciudadana para mejorar la capacidad de disuasión, captura de delincuentes e investigación de delitos por parte de los cuerpos policiacos.</v>
          </cell>
          <cell r="AU231" t="str">
            <v>130633</v>
          </cell>
          <cell r="AV231" t="str">
            <v>Operar el Programa de Rescate de Unidades Habitacionales</v>
          </cell>
          <cell r="AW231" t="str">
            <v>Unidad Habitacional</v>
          </cell>
        </row>
        <row r="232">
          <cell r="Y232" t="str">
            <v>3.2 Se promoverán acciones de coordinación para la prevención e investigación del delito.</v>
          </cell>
          <cell r="AU232" t="str">
            <v>130636</v>
          </cell>
          <cell r="AV232" t="str">
            <v>Otorgar ayudas a personas adultas mayores</v>
          </cell>
          <cell r="AW232" t="str">
            <v>Persona</v>
          </cell>
        </row>
        <row r="233">
          <cell r="Y233" t="str">
            <v>3.3 Las condiciones laborales y de vida de los policías se mejorarán, y se dará prioridad a los programas de capacitación y profesionalización.</v>
          </cell>
          <cell r="AU233" t="str">
            <v>130639</v>
          </cell>
          <cell r="AV233" t="str">
            <v>Otorgar apoyos económicos a personas con discapacidad</v>
          </cell>
          <cell r="AW233" t="str">
            <v>Persona</v>
          </cell>
        </row>
        <row r="234">
          <cell r="Y234" t="str">
            <v>3.4 Se mejorará la información estadística, con base en la instrumentación y puesta en marcha de un nuevo modelo de información policial.</v>
          </cell>
          <cell r="AU234" t="str">
            <v>131101</v>
          </cell>
          <cell r="AV234" t="str">
            <v>Otorgar servicios y ayudas de asistencia social</v>
          </cell>
          <cell r="AW234" t="str">
            <v>Acción</v>
          </cell>
        </row>
        <row r="235">
          <cell r="Y235" t="str">
            <v xml:space="preserve">3.5 Se fortalecerá la Unidad de Inteligencia Financiera del DF (UIFDF), que analizará y consolidará la información fiscal, financiera y patrimonial relacionada con conductas que pudieran estar vinculadas con la comisión de delitos en materia de </v>
          </cell>
          <cell r="AU235" t="str">
            <v>131103</v>
          </cell>
          <cell r="AV235" t="str">
            <v>Otorgar servicios de apoyo social a personas adultas mayores</v>
          </cell>
          <cell r="AW235" t="str">
            <v>Persona</v>
          </cell>
        </row>
        <row r="236">
          <cell r="Y236" t="str">
            <v>3.6 Con apoyo en la tecnología y una mayor profesionalización de los servidores públicos, se asegurará la transparencia y eficacia en el servicio que presta el Ministerio Público.</v>
          </cell>
          <cell r="AU236" t="str">
            <v>131104</v>
          </cell>
          <cell r="AV236" t="str">
            <v>Otorgar apoyos a personas con discapacidad</v>
          </cell>
          <cell r="AW236" t="str">
            <v>Persona</v>
          </cell>
        </row>
        <row r="237">
          <cell r="Y237" t="str">
            <v>3.7 Mediante la modernización en la operación y la capacitación de los recursos humanos, se combatirán los rezagos en el sistema de impartición de justicia.</v>
          </cell>
          <cell r="AU237" t="str">
            <v>131106</v>
          </cell>
          <cell r="AV237" t="str">
            <v>Otorgar apoyos y servicios de rehabilitación a población con problemas de adicción</v>
          </cell>
          <cell r="AW237" t="str">
            <v>Persona</v>
          </cell>
        </row>
        <row r="238">
          <cell r="Y238" t="str">
            <v>3.8 Como parte de las tareas encaminadas a garantizar el orden y la impartición de justicia en el DF, se promoverá la actualización, difusión y plena aplicación de las leyes y reglamentos establecidos.</v>
          </cell>
          <cell r="AU238" t="str">
            <v>131108</v>
          </cell>
          <cell r="AV238" t="str">
            <v>Proporcionar atención para el desarrollo integral de la niñez</v>
          </cell>
          <cell r="AW238" t="str">
            <v>Niño</v>
          </cell>
        </row>
        <row r="239">
          <cell r="Y239" t="str">
            <v>3.9 Fomentaremos una cultura ciudadana de los derechos y obligaciones para el cumplimiento de las normas sociales.</v>
          </cell>
          <cell r="AU239" t="str">
            <v>131110</v>
          </cell>
          <cell r="AV239" t="str">
            <v>Ampliar y construir infraestructura social</v>
          </cell>
          <cell r="AW239" t="str">
            <v>Inmueble</v>
          </cell>
        </row>
        <row r="240">
          <cell r="Y240" t="str">
            <v>3.10 La tecnología para el bloqueo de llamadas telefónicas de celulares en todos los reclusorios será objeto de una mejora permanente, para impedir que los internos puedan dirigir telefónicamente operaciones delictivas en el exterior.</v>
          </cell>
          <cell r="AU240" t="str">
            <v>131111</v>
          </cell>
          <cell r="AV240" t="str">
            <v>Mantener la infraestructura social</v>
          </cell>
          <cell r="AW240" t="str">
            <v>Obra</v>
          </cell>
        </row>
        <row r="241">
          <cell r="Y241" t="str">
            <v>3.11 Se construirán dos nuevos reclusorios.</v>
          </cell>
          <cell r="AU241" t="str">
            <v>131116</v>
          </cell>
          <cell r="AV241" t="str">
            <v>Realizar acciones para promover la igualdad, el respeto a la diversidad social y el combate a la discriminación</v>
          </cell>
          <cell r="AW241" t="str">
            <v>Acción</v>
          </cell>
        </row>
        <row r="242">
          <cell r="Y242" t="str">
            <v>3.12 El régimen penitenciario se reordenará bajo un modelo que enfatice de diferenciación de los reclusos de acuerdo a su peligrosidad, desaliente la reincidencia y apoye la reinserción social. Las bases de este modelo serán la educación y el trabajo.</v>
          </cell>
          <cell r="AU242" t="str">
            <v>131121</v>
          </cell>
          <cell r="AV242" t="str">
            <v>Otorgar ayudas a jóvenes en situación de riesgo</v>
          </cell>
          <cell r="AW242" t="str">
            <v>Persona</v>
          </cell>
        </row>
        <row r="243">
          <cell r="Y243" t="str">
            <v>3.13 Con la participación de los vecinos, se intervendrá masivamente, desde todos los frentes y niveles, en las zonas de mayor generación de delincuencia.</v>
          </cell>
          <cell r="AU243" t="str">
            <v>131124</v>
          </cell>
          <cell r="AV243" t="str">
            <v>Realizar acciones tendientes al desarrollo social comunitario</v>
          </cell>
          <cell r="AW243" t="str">
            <v>Acción</v>
          </cell>
        </row>
        <row r="244">
          <cell r="Y244" t="str">
            <v>3.14 Se impulsará la acción coordinada de las diversas instancias de gobierno para promover acciones tendientes a combatir la violencia intrafamiliar.</v>
          </cell>
          <cell r="AU244" t="str">
            <v>131125</v>
          </cell>
          <cell r="AV244" t="str">
            <v>Realizar talleres para promover la igualdad social</v>
          </cell>
          <cell r="AW244" t="str">
            <v>Taller</v>
          </cell>
        </row>
        <row r="245">
          <cell r="Y245" t="str">
            <v>3.15 Sumaremos esfuerzos para atacar el problema de las adicciones en sus causas y sus efectos.</v>
          </cell>
          <cell r="AU245" t="str">
            <v>131131</v>
          </cell>
          <cell r="AV245" t="str">
            <v>Otorgar apoyos a personas incluidas en el programa impulso joven</v>
          </cell>
          <cell r="AW245" t="str">
            <v>Persona</v>
          </cell>
        </row>
        <row r="246">
          <cell r="Y246" t="str">
            <v>3.16 El Gobierno de la Ciudad creará un sistema de previsión y protección, con especial énfasis en la construcción de un modelo de atención de emergencias que actúe con prontitud, profesionalismo y equipamiento técnico.</v>
          </cell>
          <cell r="AU246" t="str">
            <v>131134</v>
          </cell>
          <cell r="AV246" t="str">
            <v>Promover y desarrollar la acción social y la organización condominial en las unidades habitacionales</v>
          </cell>
          <cell r="AW246" t="str">
            <v>Acción</v>
          </cell>
        </row>
        <row r="247">
          <cell r="Y247" t="str">
            <v>3.17 Se actualizará el Atlas de Riesgos y se avanzará en los acuerdos para la ampliación de su cobertura hacia el ámbito metropolitano.</v>
          </cell>
          <cell r="AU247" t="str">
            <v>131501</v>
          </cell>
          <cell r="AV247" t="str">
            <v>Otorgar servicios y ayudas de asistencia social</v>
          </cell>
          <cell r="AW247" t="str">
            <v>Acción</v>
          </cell>
        </row>
        <row r="248">
          <cell r="AU248" t="str">
            <v>131524</v>
          </cell>
          <cell r="AV248" t="str">
            <v>Realizar acciones tendientes al desarrollo social comunitario</v>
          </cell>
          <cell r="AW248" t="str">
            <v>Acción</v>
          </cell>
        </row>
        <row r="249">
          <cell r="Y249" t="str">
            <v>4.1 Se constituirán espacios de coparticipación, deliberación y consulta empresarial para explorar ventanas de oportunidad y propiciar el desarrollo económico.</v>
          </cell>
          <cell r="AU249" t="str">
            <v>131525</v>
          </cell>
          <cell r="AV249" t="str">
            <v>Realizar talleres para promover la igualdad social</v>
          </cell>
          <cell r="AW249" t="str">
            <v>Taller</v>
          </cell>
        </row>
        <row r="250">
          <cell r="Y250" t="str">
            <v>4.2 Apoyaremos la articulación de cadenas productivas, mediante la generación de datos que orienten los proyectos de producción hacia aquellas actividades con mayor valor agregado.</v>
          </cell>
          <cell r="AU250" t="str">
            <v>131710</v>
          </cell>
          <cell r="AV250" t="str">
            <v>Ampliar y construir infraestructura social</v>
          </cell>
          <cell r="AW250" t="str">
            <v>Inmueble</v>
          </cell>
        </row>
        <row r="251">
          <cell r="Y251" t="str">
            <v>4.3 Se promoverá la revalorización del trabajo y el exacto cumplimiento de los derechos humanos laborales, en el marco de una política laboral integral que reactive el crecimiento y desarrollo económico y el fomento del empleo digno y bien remunerado.</v>
          </cell>
          <cell r="AU251" t="str">
            <v>150001</v>
          </cell>
          <cell r="AV251" t="str">
            <v>Operar el sistema de pensiones de las cajas de previsión</v>
          </cell>
          <cell r="AW251" t="str">
            <v>Pago</v>
          </cell>
        </row>
        <row r="252">
          <cell r="Y252" t="str">
            <v>4.4 Se promoverán acciones de apoyo para la constitución, impulso, integración, consolidación, administración y registro de las sociedades cooperativas como polos alternativos de desarrollo económico de la ciudad.</v>
          </cell>
          <cell r="AU252" t="str">
            <v>150002</v>
          </cell>
          <cell r="AV252" t="str">
            <v>Operar el sistema de prestaciones de las cajas de previsión</v>
          </cell>
          <cell r="AW252" t="str">
            <v>Persona</v>
          </cell>
        </row>
        <row r="253">
          <cell r="Y253" t="str">
            <v>4.5 Promoveremos la suma de la fuerza y el talento emprendedor de los agentes económicos del DF para la definición de proyectos y metas comunes, inversiones y estrategias de desarrollo capaces de crear empleos y aumentar nuestra capacidad tecnol</v>
          </cell>
          <cell r="AU253" t="str">
            <v>150003</v>
          </cell>
          <cell r="AV253" t="str">
            <v>Otorgar financiamiento para vivienda</v>
          </cell>
          <cell r="AW253" t="str">
            <v>Crédito</v>
          </cell>
        </row>
        <row r="254">
          <cell r="Y254" t="str">
            <v>4.6 El Instituto de Ciencia y Tecnología del DF se constituirá como espacio de generación de políticas y financiamiento de proyectos.</v>
          </cell>
          <cell r="AU254" t="str">
            <v>150004</v>
          </cell>
          <cell r="AV254" t="str">
            <v>Otorgar apoyos económicos</v>
          </cell>
          <cell r="AW254" t="str">
            <v>Préstamos</v>
          </cell>
        </row>
        <row r="255">
          <cell r="Y255" t="str">
            <v>4.7 Se fortalecerán las acciones que coadyuven a reafirmar a la Ciudad de México como destino turístico a nivel internacional.</v>
          </cell>
          <cell r="AU255" t="str">
            <v>150005</v>
          </cell>
          <cell r="AV255" t="str">
            <v>Otorgar servicios socioculturales y deportivos</v>
          </cell>
          <cell r="AW255" t="str">
            <v>Persona</v>
          </cell>
        </row>
        <row r="256">
          <cell r="Y256" t="str">
            <v>4.8 Se reglamentará el uso y aprovechamiento de las áreas naturales con objetivos de desarrollo turístico, con el propósito de fomentar el ecoturismo y generar recursos que permitan la conservación de estas zonas y el desarrollo de las comunidades que viv</v>
          </cell>
          <cell r="AU256" t="str">
            <v>150006</v>
          </cell>
          <cell r="AV256" t="str">
            <v>Servicios de salud</v>
          </cell>
          <cell r="AW256" t="str">
            <v>Persona</v>
          </cell>
        </row>
        <row r="257">
          <cell r="Y257" t="str">
            <v>4.9 La estrategia económica se aplicará con criterios de articulación y coordinación interinstitucional para garantizar la funcionalidad y la comunicación, la transparencia, la rendición de cuentas y finanzas públicas con equidad social.</v>
          </cell>
          <cell r="AU257" t="str">
            <v>150007</v>
          </cell>
          <cell r="AV257" t="str">
            <v>Otorgar prestaciones, servicios socioculturales y deportivos</v>
          </cell>
          <cell r="AW257" t="str">
            <v>Persona</v>
          </cell>
        </row>
        <row r="258">
          <cell r="Y258" t="str">
            <v>4.10 Se elaborará una reforma fiscal y administrativa que permita captar los recursos necesarios para la construcción de la ciudad moderna e incluyente.</v>
          </cell>
          <cell r="AU258" t="str">
            <v>150008</v>
          </cell>
          <cell r="AV258" t="str">
            <v>Servicios de salud</v>
          </cell>
          <cell r="AW258" t="str">
            <v>Persona</v>
          </cell>
        </row>
        <row r="259">
          <cell r="Y259" t="str">
            <v>4.11 Se encaminarán las acciones institucionales hacia la consolidación del modelo de finanzas públicas con equidad.</v>
          </cell>
          <cell r="AU259" t="str">
            <v>150059</v>
          </cell>
          <cell r="AV259" t="str">
            <v>Otorgar servicios de apoyo administrativo</v>
          </cell>
          <cell r="AW259" t="str">
            <v>A/P</v>
          </cell>
        </row>
        <row r="260">
          <cell r="Y260" t="str">
            <v>4.12 Se impulsará la eficiencia de nuestras instancias de recaudación para no incrementar los costos de la administración tributaria.</v>
          </cell>
          <cell r="AU260" t="str">
            <v>160001</v>
          </cell>
          <cell r="AV260" t="str">
            <v>Aplicar dosis de vacunas</v>
          </cell>
          <cell r="AW260" t="str">
            <v>Dosis</v>
          </cell>
        </row>
        <row r="261">
          <cell r="Y261" t="str">
            <v>4.13 Promoveremos la generación de nuevas formas de financiamiento que garanticen los recursos necesarios para la construcción de la infraestructura que demandan amplios sectores de población.</v>
          </cell>
          <cell r="AU261" t="str">
            <v>160002</v>
          </cell>
          <cell r="AV261" t="str">
            <v>Contribuir a la prevención y atención de personas con VIH/SIDA</v>
          </cell>
          <cell r="AW261" t="str">
            <v>Persona</v>
          </cell>
        </row>
        <row r="262">
          <cell r="Y262" t="str">
            <v>4.14 Se definirá un programa financiero con nuevas fuentes de ingresos, que dé viabilidad al Programa General de Desarrollo del DF 2007-2012, en un marco de responsabilidad social de la inversión.</v>
          </cell>
          <cell r="AU262" t="str">
            <v>160003</v>
          </cell>
          <cell r="AV262" t="str">
            <v>Otorgar atención medica ambulatoria</v>
          </cell>
          <cell r="AW262" t="str">
            <v>Consulta</v>
          </cell>
        </row>
        <row r="263">
          <cell r="Y263" t="str">
            <v>4.15 Se establecerá un esquema de apoyos y estímulos que impulsen la inversión en actividades productivas.</v>
          </cell>
          <cell r="AU263" t="str">
            <v>160004</v>
          </cell>
          <cell r="AV263" t="str">
            <v>Otorgar atención medica hospitalaria</v>
          </cell>
          <cell r="AW263" t="str">
            <v>Egreso Hospitalario</v>
          </cell>
        </row>
        <row r="264">
          <cell r="Y264" t="str">
            <v>4.16 El Gobierno de la Ciudad propiciará un ambiente de certidumbre jurídica, para estimular el crecimiento de la actividad económica y atracción de inversiones.</v>
          </cell>
          <cell r="AU264" t="str">
            <v>160005</v>
          </cell>
          <cell r="AV264" t="str">
            <v>Realizar acciones de orientación, educación y planificación en salud</v>
          </cell>
          <cell r="AW264" t="str">
            <v>Acción</v>
          </cell>
        </row>
        <row r="265">
          <cell r="Y265" t="str">
            <v>4.17 Se reducirá y simplificará la excesiva regulación económica, y se creará una auténtica política de fomento y desarrollo económico que aliente la apertura de nuevas empresas.</v>
          </cell>
          <cell r="AU265" t="str">
            <v>160006</v>
          </cell>
          <cell r="AV265" t="str">
            <v>Mantener la infraestructura de salud</v>
          </cell>
          <cell r="AW265" t="str">
            <v>Inmueble</v>
          </cell>
        </row>
        <row r="266">
          <cell r="Y266" t="str">
            <v>4.18 Se promoverá conjunción de esfuerzos en ciencia, tecnología e innovación, mediante mecanismos la cooperación interinstitucional.</v>
          </cell>
          <cell r="AU266" t="str">
            <v>160007</v>
          </cell>
          <cell r="AV266" t="str">
            <v>Realizar acciones de salud preventiva</v>
          </cell>
          <cell r="AW266" t="str">
            <v>Acción</v>
          </cell>
        </row>
        <row r="267">
          <cell r="Y267" t="str">
            <v>4.19 Impulsaremos la interacción de las instituciones educativas de la zona metropolitana, para que realicen proyectos con empresas y el sector público.</v>
          </cell>
          <cell r="AU267" t="str">
            <v>160008</v>
          </cell>
          <cell r="AV267" t="str">
            <v>Ampliar y construir infraestructura en salud</v>
          </cell>
          <cell r="AW267" t="str">
            <v>Inmueble</v>
          </cell>
        </row>
        <row r="268">
          <cell r="Y268" t="str">
            <v>4.20 Se promoverá activamente, entre los ciudadanos y la comunidad interesada en la ciencia y la tecnología, la difusión de las innovaciones que se obtienen a nivel internacional y se incentivará la generación de innovaciones a nivel local.</v>
          </cell>
          <cell r="AU268" t="str">
            <v>160009</v>
          </cell>
          <cell r="AV268" t="str">
            <v>Realizar acciones de sanidad animal</v>
          </cell>
          <cell r="AW268" t="str">
            <v>Acción</v>
          </cell>
        </row>
        <row r="269">
          <cell r="Y269" t="str">
            <v>4.21 Para combatir todo tipo de discriminación contra las mujeres en el ámbito laboral, se impulsarán iniciativas de equidad y establecerán acuerdos de colaboración con el sector privado.</v>
          </cell>
          <cell r="AU269" t="str">
            <v>160010</v>
          </cell>
          <cell r="AV269" t="str">
            <v>Operar el programa de medicamentos gratuitos</v>
          </cell>
          <cell r="AW269" t="str">
            <v>Programa</v>
          </cell>
        </row>
        <row r="270">
          <cell r="Y270" t="str">
            <v>4.22 En materia de financiamiento para el desarrollo, se trabajará con el Congreso de la Unión, la Asamblea Legislativa y demás instancias responsables para alcanzar un trato equitativo y transparente en la asignación de participaciones, transferencias fe</v>
          </cell>
          <cell r="AU270" t="str">
            <v>160011</v>
          </cell>
          <cell r="AV270" t="str">
            <v>Canalizar enfermos a hospitales</v>
          </cell>
          <cell r="AW270" t="str">
            <v>Persona</v>
          </cell>
        </row>
        <row r="271">
          <cell r="Y271" t="str">
            <v>4.23 Se continuará con el manejo óptimo de la deuda, buscando las mejores condiciones de financiamiento que ofrezcan las diversas fuentes disponibles y potenciales, con el objetivo de reducir al máximo el costo financiero de la deuda.</v>
          </cell>
          <cell r="AU271" t="str">
            <v>160012</v>
          </cell>
          <cell r="AV271" t="str">
            <v>Otorgar servicios de medicina preventiva a población abierta</v>
          </cell>
          <cell r="AW271" t="str">
            <v>Persona</v>
          </cell>
        </row>
        <row r="272">
          <cell r="Y272" t="str">
            <v>4.24 Se impulsarán las acciones necesarias para dotar a la Asamblea Legislativa del DF de autonomía para decidir sobre su endeudamiento, que otorguen a la Ciudad mayor capacidad de inversión.</v>
          </cell>
          <cell r="AU272" t="str">
            <v>160013</v>
          </cell>
          <cell r="AV272" t="str">
            <v>Proporcionar servicios médicos de urgencias</v>
          </cell>
          <cell r="AW272" t="str">
            <v>Servicio</v>
          </cell>
        </row>
        <row r="273">
          <cell r="AU273" t="str">
            <v>160014</v>
          </cell>
          <cell r="AV273" t="str">
            <v>Mantener y adquirir equipo para la atención medica</v>
          </cell>
          <cell r="AW273" t="str">
            <v>Equipo</v>
          </cell>
        </row>
        <row r="274">
          <cell r="Y274" t="str">
            <v>5.1 En coordinación con los diversos actores sociales que intervienen en las tareas culturales, se impulsarán y pondrán en marcha programas de investigación, formación, capacitación, promoción, preservación, creación y divulgación del arte y la cultura.</v>
          </cell>
          <cell r="AU274" t="str">
            <v>160015</v>
          </cell>
          <cell r="AV274" t="str">
            <v>Reforzar servicios de salud pública</v>
          </cell>
          <cell r="AW274" t="str">
            <v>Acción</v>
          </cell>
        </row>
        <row r="275">
          <cell r="Y275" t="str">
            <v>5.2 Se mantendrá una Programación Artística permanente de alta calidad, con circuitos itinerantes de festivales, galerías abiertas y presentación de obras de teatro, para llevar el arte y la cultura a los espacios públicos de colonias y barrios populares.</v>
          </cell>
          <cell r="AU275" t="str">
            <v>160059</v>
          </cell>
          <cell r="AV275" t="str">
            <v>Otorgar servicios de apoyo administrativo</v>
          </cell>
          <cell r="AW275" t="str">
            <v>A/P</v>
          </cell>
        </row>
        <row r="276">
          <cell r="Y276" t="str">
            <v>5.3 El desarrollo comunitario se fortalecerá con la formación de promotores culturales, que realizarán la gestión para atender las necesidades artísticas y culturales de las comunidades.</v>
          </cell>
          <cell r="AU276" t="str">
            <v>160060</v>
          </cell>
          <cell r="AV276" t="str">
            <v>Cubrir compromisos pendientes de acciones realizadas en ejercicios anteriores</v>
          </cell>
          <cell r="AW276" t="str">
            <v>S/N</v>
          </cell>
        </row>
        <row r="277">
          <cell r="Y277" t="str">
            <v>5.4 Se promoverá la creación de centros comunitarios de cultura, encaminados a incrementar la cobertura de servicios culturales comunitarios, apoyando la creación de unidades prestadoras de servicios en toda la ciudad.</v>
          </cell>
          <cell r="AU277" t="str">
            <v>161103</v>
          </cell>
          <cell r="AV277" t="str">
            <v>Otorgar atención medica ambulatoria</v>
          </cell>
          <cell r="AW277" t="str">
            <v>Consulta</v>
          </cell>
        </row>
        <row r="278">
          <cell r="Y278" t="str">
            <v>5.5 La educación artística y cultural formal e informal será fortalecida con la ampliación de la infraestructura y una mejor distribución territorial de la oferta cultural.</v>
          </cell>
          <cell r="AU278" t="str">
            <v>161208</v>
          </cell>
          <cell r="AV278" t="str">
            <v>Ampliar y construir infraestructura en salud</v>
          </cell>
          <cell r="AW278" t="str">
            <v>Inmueble</v>
          </cell>
        </row>
        <row r="279">
          <cell r="Y279" t="str">
            <v>5.6 Se dará impulso particular a las escuelas de cine y cine de barrio, a la creación de fábricas de artes y oficios y respaldo a centros culturales.</v>
          </cell>
          <cell r="AU279" t="str">
            <v>161215</v>
          </cell>
          <cell r="AV279" t="str">
            <v>Reforzar servicios de salud pública</v>
          </cell>
          <cell r="AW279" t="str">
            <v>Acción</v>
          </cell>
        </row>
        <row r="280">
          <cell r="Y280" t="str">
            <v>5.7 A fin de estimular la formación y detección de talentos, el desarrollo de la sensibilidad y la creatividad en los educandos, así como la formación de públicos para las artes, se promoverá la educación artística en el nivel básico del sistema educativo</v>
          </cell>
          <cell r="AU280" t="str">
            <v>161259</v>
          </cell>
          <cell r="AV280" t="str">
            <v>Otorgar Servicios de Apoyo Administrativo</v>
          </cell>
          <cell r="AW280" t="str">
            <v>A/P</v>
          </cell>
        </row>
        <row r="281">
          <cell r="Y281" t="str">
            <v>5.8 Promoveremos la creación de un canal de televisión y una estación de radio de la Ciudad de México, al servicio de la comunidad. Como medios de difusión de la cultura y de contenidos educativos y sociales.</v>
          </cell>
          <cell r="AU281" t="str">
            <v>161260</v>
          </cell>
          <cell r="AV281" t="str">
            <v>Cubrir compromisos pendientes de acciones realizadas en ejercicios anteriores</v>
          </cell>
          <cell r="AW281" t="str">
            <v>S/N</v>
          </cell>
        </row>
        <row r="282">
          <cell r="Y282" t="str">
            <v>5.9 Recuperaremos el dinamismo de los espacios públicos mediante actividades como cine, grupos de teatro, danza, bibliotecas comunitarias, preservación de la memoria histórica y demás acciones que propongan las propias comunidades.</v>
          </cell>
          <cell r="AU282" t="str">
            <v>170001</v>
          </cell>
          <cell r="AV282" t="str">
            <v>Coordinar los Centros de Transformación Educativa</v>
          </cell>
          <cell r="AW282" t="str">
            <v>Centro</v>
          </cell>
        </row>
        <row r="283">
          <cell r="Y283" t="str">
            <v>5.10 Se fortalecerá la participación de la ciudadanía, organizaciones civiles, actores públicos, privados y sociales, nacionales e internacionales, para generar mecanismos de financiamiento que permitan captar recursos públicos y privados.</v>
          </cell>
          <cell r="AU283" t="str">
            <v>170002</v>
          </cell>
          <cell r="AV283" t="str">
            <v>Operar el sistema de educación media y media superior</v>
          </cell>
          <cell r="AW283" t="str">
            <v>Acción</v>
          </cell>
        </row>
        <row r="284">
          <cell r="Y284" t="str">
            <v>5.11 Se buscará afianzar la capacidad financiera de los programas y las políticas culturales, para elevar la calidad y cobertura de la oferta cultural en la Ciudad de México.</v>
          </cell>
          <cell r="AU284" t="str">
            <v>170003</v>
          </cell>
          <cell r="AV284" t="str">
            <v>Ampliar y construir infraestructura educativa</v>
          </cell>
          <cell r="AW284" t="str">
            <v>Inmueble</v>
          </cell>
        </row>
        <row r="285">
          <cell r="Y285" t="str">
            <v>5.12 Impulsaremos la formación de la Fundación Cultural de la Ciudad de México.</v>
          </cell>
          <cell r="AU285" t="str">
            <v>170004</v>
          </cell>
          <cell r="AV285" t="str">
            <v>Mantener la infraestructura educativa</v>
          </cell>
          <cell r="AW285" t="str">
            <v>Obra</v>
          </cell>
        </row>
        <row r="286">
          <cell r="Y286" t="str">
            <v>5.13 Se fomentará la Difusión del Patrimonio de la Ciudad y se generarán puntos de referencia de Difusión Cultural en la Ciudad.</v>
          </cell>
          <cell r="AU286" t="str">
            <v>170005</v>
          </cell>
          <cell r="AV286" t="str">
            <v>Evaluar el programa integral de mantenimiento de escuelas (PIME)</v>
          </cell>
          <cell r="AW286" t="str">
            <v>Acción</v>
          </cell>
        </row>
        <row r="287">
          <cell r="Y287" t="str">
            <v>5.14 Se impulsará la realización de la Feria de Ciencia y Tecnología del Centro Histórico, para promover la cultura científica a través de exposiciones, talleres, teatro científico, experimentos sencillos, entre otras actividades.</v>
          </cell>
          <cell r="AU287" t="str">
            <v>170006</v>
          </cell>
          <cell r="AV287" t="str">
            <v>Coordinar la producción y distribuir libros educativos</v>
          </cell>
          <cell r="AW287" t="str">
            <v>Libro</v>
          </cell>
        </row>
        <row r="288">
          <cell r="AU288" t="str">
            <v>170008</v>
          </cell>
          <cell r="AV288" t="str">
            <v>Brindar atención especializada de nivel básico</v>
          </cell>
          <cell r="AW288" t="str">
            <v>Sesiones</v>
          </cell>
        </row>
        <row r="289">
          <cell r="Y289" t="str">
            <v>6.1.1 Se diseñará e instrumentará el Plan de Acción Climática de la Ciudad de México a partir del impulso a proyectos de reducción de emisiones de gases de efecto invernadero, eficiencia energética y captura de carbono y metano.</v>
          </cell>
          <cell r="AU289" t="str">
            <v>170009</v>
          </cell>
          <cell r="AV289" t="str">
            <v>Distribuir raciones alimenticias a alumnos y alumnas de educación básica</v>
          </cell>
          <cell r="AW289" t="str">
            <v>Ración</v>
          </cell>
        </row>
        <row r="290">
          <cell r="Y290" t="str">
            <v>6.2.1 Se desarrollará la segunda generación de medidas ambientales con respecto a la calidad del aire, con la medición y seguimiento de partículas de 2.5 micras (PM2.5); y, la medición y seguimiento de contaminantes tóxicos.</v>
          </cell>
          <cell r="AU290" t="str">
            <v>170011</v>
          </cell>
          <cell r="AV290" t="str">
            <v>Distribuir uniformes escolares a alumnos y alumnas inscritos en escuelas públicas del Distrito Federal, en los niveles de preescolar, primaria y secundaria</v>
          </cell>
          <cell r="AW290" t="str">
            <v>Servicio</v>
          </cell>
        </row>
        <row r="291">
          <cell r="Y291" t="str">
            <v>6.2.2 Fortaleceremos la operación y funcionamiento del Sistema de Monitoreo Atmosférico.</v>
          </cell>
          <cell r="AU291" t="str">
            <v>170013</v>
          </cell>
          <cell r="AV291" t="str">
            <v>Operar el programa de estímulos a estudiantes de bachillerato</v>
          </cell>
          <cell r="AW291" t="str">
            <v>Servicio</v>
          </cell>
        </row>
        <row r="292">
          <cell r="Y292" t="str">
            <v>6.2.3 El Gobierno de la Ciudad aplicará el programa metropolitano de transporte con nuevos corredores, a partir de los resultados de la nueva encuesta origendestino.</v>
          </cell>
          <cell r="AU292" t="str">
            <v>170015</v>
          </cell>
          <cell r="AV292" t="str">
            <v>Operar el programa de Educación Garantizada</v>
          </cell>
          <cell r="AW292" t="str">
            <v>Niño</v>
          </cell>
        </row>
        <row r="293">
          <cell r="Y293" t="str">
            <v>6.2.4 Se reducirán las emisiones de vehículos en circulación mediante el aseguramiento del mantenimiento preventivo y correctivo de las unidades.</v>
          </cell>
          <cell r="AU293" t="str">
            <v>170016</v>
          </cell>
          <cell r="AV293" t="str">
            <v>Atender la formación y capacitación del docente</v>
          </cell>
          <cell r="AW293" t="str">
            <v>Acción</v>
          </cell>
        </row>
        <row r="294">
          <cell r="Y294" t="str">
            <v>6.2.5 Se promoverá e incentivará la utilización de tecnologías más eficientes en la generación de emisiones; por ejemplo la sustitución de convertidores catalíticos en mal estado, el uso de combustibles con bajo contenido de azufre o combustibles alternos</v>
          </cell>
          <cell r="AU294" t="str">
            <v>170017</v>
          </cell>
          <cell r="AV294" t="str">
            <v>Elaborar contenidos educativos para los programas audiovisuales</v>
          </cell>
          <cell r="AW294" t="str">
            <v>Titulo Serie</v>
          </cell>
        </row>
        <row r="295">
          <cell r="Y295" t="str">
            <v>6.2.6 Se promoverá el uso del sensor remoto como elemento de evaluación de las emisiones a vehículos en movimiento.</v>
          </cell>
          <cell r="AU295" t="str">
            <v>170019</v>
          </cell>
          <cell r="AV295" t="str">
            <v>Coordinar el programa de fomento al aprendizaje social</v>
          </cell>
          <cell r="AW295" t="str">
            <v>Curso</v>
          </cell>
        </row>
        <row r="296">
          <cell r="Y296" t="str">
            <v>6.2.7 Se ampliará el programa de incentivos a través de la exención de la verificación vehicular a unidades con baja emisión de contaminantes y se actualizará el Programa Hoy No Circula.</v>
          </cell>
          <cell r="AU296" t="str">
            <v>170020</v>
          </cell>
          <cell r="AV296" t="str">
            <v>Operar el Programa de Niños Talento</v>
          </cell>
          <cell r="AW296" t="str">
            <v>Niño</v>
          </cell>
        </row>
        <row r="297">
          <cell r="Y297" t="str">
            <v>6.2.8 Se ampliará la infraestructura del transporte masivo y no motorizado, para disminuir la tasa de emisiones por pasajero transportado.</v>
          </cell>
          <cell r="AU297" t="str">
            <v>170021</v>
          </cell>
          <cell r="AV297" t="str">
            <v>Operar el sistema de educación a distancia</v>
          </cell>
          <cell r="AW297" t="str">
            <v>Acción</v>
          </cell>
        </row>
        <row r="298">
          <cell r="Y298" t="str">
            <v>6.2.9 Con el metro, el metrobús y ciclopistas, avanzaremos en el diseño de una redfuncional de transporte que contribuya a disminuir el uso de automotores particulares.</v>
          </cell>
          <cell r="AU298" t="str">
            <v>170022</v>
          </cell>
          <cell r="AV298" t="str">
            <v>Brindar atención integral al estudiante</v>
          </cell>
          <cell r="AW298" t="str">
            <v>Persona</v>
          </cell>
        </row>
        <row r="299">
          <cell r="Y299" t="str">
            <v>6.2.10 El Gobierno de la Ciudad de México promoverá la modernización de la flota vehicular del transporte público y concesionado de pasajeros y establecerá mecanismos para ordenar y regular el servicio de taxis.</v>
          </cell>
          <cell r="AU299" t="str">
            <v>170023</v>
          </cell>
          <cell r="AV299" t="str">
            <v>Brindar servicios educativos</v>
          </cell>
          <cell r="AW299" t="str">
            <v>Acción</v>
          </cell>
        </row>
        <row r="300">
          <cell r="Y300" t="str">
            <v>6.2.11 Se promoverá e incentivará el transporte escolar en escuelas privadas y se regularán horarios de transporte de carga.</v>
          </cell>
          <cell r="AU300" t="str">
            <v>170024</v>
          </cell>
          <cell r="AV300" t="str">
            <v>Brindar atención especializada a la educación media y media superior</v>
          </cell>
          <cell r="AW300" t="str">
            <v>Acción</v>
          </cell>
        </row>
        <row r="301">
          <cell r="Y301" t="str">
            <v>6.2.12 Continuaremos con la adecuación de pistas y carriles urbanos exclusivos para ciclistas como medida de seguridad para este modo de transporte, y crearemos estacionamientos y biciestacionamientos públicos en las principales estaciones del metro y cen</v>
          </cell>
          <cell r="AU301" t="str">
            <v>170042</v>
          </cell>
          <cell r="AV301" t="str">
            <v>Transferencias a Órganos Autónomos</v>
          </cell>
          <cell r="AW301" t="str">
            <v>(en blanco)</v>
          </cell>
        </row>
        <row r="302">
          <cell r="Y302" t="str">
            <v>6.3.1 Se aplicarán mecanismos para fortalecer las fuentes de financiamiento y autofinanciamiento destinadas a la protección, conservación y restauración de los ecosistemas del suelo de conservación.</v>
          </cell>
          <cell r="AU302" t="str">
            <v>170043</v>
          </cell>
          <cell r="AV302" t="str">
            <v>Operar el programa de desarrollo de potencialidades</v>
          </cell>
          <cell r="AW302" t="str">
            <v>Persona</v>
          </cell>
        </row>
        <row r="303">
          <cell r="Y303" t="str">
            <v>6.3.2 Daremos impulso a la retribución por servicios ambientales y diseñaremos métodos adecuados de valuación económica de los servicios ambientales que el Suelo de Conservación presta a la Ciudad.</v>
          </cell>
          <cell r="AU303" t="str">
            <v>170059</v>
          </cell>
          <cell r="AV303" t="str">
            <v>Otorgar servicios de apoyo administrativo</v>
          </cell>
          <cell r="AW303" t="str">
            <v>A/P</v>
          </cell>
        </row>
        <row r="304">
          <cell r="Y304" t="str">
            <v>6.3.3 Se instrumentarán campañas de reforestación en las áreas naturales y protegidas de la Ciudad y en el suelo de conservación.</v>
          </cell>
          <cell r="AU304" t="str">
            <v>170060</v>
          </cell>
          <cell r="AV304" t="str">
            <v>Cubrir compromisos pendientes de acciones realizadas en ejercicios anteriores</v>
          </cell>
          <cell r="AW304" t="str">
            <v>S/N</v>
          </cell>
        </row>
        <row r="305">
          <cell r="Y305" t="str">
            <v>6.3.4 Estableceremos un sistema de áreas de valor ambiental con, por lo menos, 20 áreas verdes protegidas bajo este esquema.</v>
          </cell>
          <cell r="AU305" t="str">
            <v>170403</v>
          </cell>
          <cell r="AV305" t="str">
            <v>Ampliar y construir infraestructura educativa</v>
          </cell>
          <cell r="AW305" t="str">
            <v>Inmueble</v>
          </cell>
        </row>
        <row r="306">
          <cell r="Y306" t="str">
            <v>6.3.5 Se diseñará y se pondrá en marcha el Plan Maestro de Rescate Integral de la Cuenca del Río Magdalena.</v>
          </cell>
          <cell r="AU306" t="str">
            <v>170404</v>
          </cell>
          <cell r="AV306" t="str">
            <v>Mantener la infraestructura educativa</v>
          </cell>
          <cell r="AW306" t="str">
            <v>Obra</v>
          </cell>
        </row>
        <row r="307">
          <cell r="Y307" t="str">
            <v>6.4.1 Se instrumentarán nuevos procesos y mecanismos para optimizar y eficientar el aprovechamiento del agua en beneficio de los habitantes del DF.</v>
          </cell>
          <cell r="AU307" t="str">
            <v>170460</v>
          </cell>
          <cell r="AV307" t="str">
            <v>Cubrir compromisos pendientes de acciones realizadas en ejercicios anteriores</v>
          </cell>
          <cell r="AW307" t="str">
            <v>S/N</v>
          </cell>
        </row>
        <row r="308">
          <cell r="Y308" t="str">
            <v>6.4.2 Aplicaremos instrumentos alternativos para reducir de manera gradual la sobreexplotación del acuífero.</v>
          </cell>
          <cell r="AU308" t="str">
            <v>170607</v>
          </cell>
          <cell r="AV308" t="str">
            <v>Distribuir útiles escolares a alumnos y alumnas inscritos en escuelas públicas del Distrito Federal, en los niveles de preescolar, primaria y secundaria</v>
          </cell>
          <cell r="AW308" t="str">
            <v>Paquete</v>
          </cell>
        </row>
        <row r="309">
          <cell r="Y309" t="str">
            <v>6.4.3 Se promoverán y ampliarán las campañas de ahorro de agua.</v>
          </cell>
          <cell r="AU309" t="str">
            <v>170609</v>
          </cell>
          <cell r="AV309" t="str">
            <v>Distribuir raciones alimenticias a alumnos y alumnas de educación pública</v>
          </cell>
          <cell r="AW309" t="str">
            <v>Ración</v>
          </cell>
        </row>
        <row r="310">
          <cell r="Y310" t="str">
            <v>6.4.4 Instrumentaremos políticas y diseñaremos procesos para consolidar la gestión ambiental del agua.</v>
          </cell>
          <cell r="AU310" t="str">
            <v>170611</v>
          </cell>
          <cell r="AV310" t="str">
            <v>Distribuir uniformes escolares a alumnos y alumnas inscritos en escuelas públicas del Distrito Federal, en los niveles de preescolar, primaria y secundaria</v>
          </cell>
          <cell r="AW310" t="str">
            <v>Paquete</v>
          </cell>
        </row>
        <row r="311">
          <cell r="Y311" t="str">
            <v>6.5.1 Se fomentará con mayor intensidad la separación de residuos, mediante campañas permanentes de difusión y concientización de la ciudadanía.</v>
          </cell>
          <cell r="AU311" t="str">
            <v>170612</v>
          </cell>
          <cell r="AV311" t="str">
            <v>Otorgar becas a estudiantes de nivel medio superior</v>
          </cell>
          <cell r="AW311" t="str">
            <v>Beca</v>
          </cell>
        </row>
        <row r="312">
          <cell r="Y312" t="str">
            <v>6.6.1 Se estimulará la aplicación de medios de eficiencia energética y uso de energías renovables.</v>
          </cell>
          <cell r="AU312" t="str">
            <v>170613</v>
          </cell>
          <cell r="AV312" t="str">
            <v>Operar el Programa de estímulos a estudiantes de bachillerato</v>
          </cell>
          <cell r="AW312" t="str">
            <v>Estimulo</v>
          </cell>
        </row>
        <row r="313">
          <cell r="Y313" t="str">
            <v>6.6.2 Se dará seguimiento a la Norma para el Aprovechamiento de Energía Solar.</v>
          </cell>
          <cell r="AU313" t="str">
            <v>171703</v>
          </cell>
          <cell r="AV313" t="str">
            <v>Ampliar y construir infraestructura educativa</v>
          </cell>
          <cell r="AW313" t="str">
            <v>Inmueble</v>
          </cell>
        </row>
        <row r="314">
          <cell r="Y314" t="str">
            <v>6.6.3 Instrumentaremos el aprovechamiento del biogás que genera el Relleno Sanitario Bordo Poniente.</v>
          </cell>
          <cell r="AU314" t="str">
            <v>171704</v>
          </cell>
          <cell r="AV314" t="str">
            <v>Mantener la infraestructura educativa</v>
          </cell>
          <cell r="AW314" t="str">
            <v>Obra</v>
          </cell>
        </row>
        <row r="315">
          <cell r="AU315" t="str">
            <v>180001</v>
          </cell>
          <cell r="AV315" t="str">
            <v>Promover y realizar campañas de difusión de ciencia y tecnología</v>
          </cell>
          <cell r="AW315" t="str">
            <v>Acción</v>
          </cell>
        </row>
        <row r="316">
          <cell r="Y316" t="str">
            <v>7.1.1 Continuaremos con el mejoramiento del modelo de atención para la producción de vivienda, con instrumentos tales como los cofinanciamientos y la promoción del desarrollo socio-económico del barrio.</v>
          </cell>
          <cell r="AU316" t="str">
            <v>180002</v>
          </cell>
          <cell r="AV316" t="str">
            <v>Coordinar proyectos estratégicos de ciencia y tecnología en el Distrito Federal</v>
          </cell>
          <cell r="AW316" t="str">
            <v>Proyecto</v>
          </cell>
        </row>
        <row r="317">
          <cell r="Y317" t="str">
            <v>7.1.2 Se buscará que la construcción de vivienda, desde su diseño, obedezca a criterios de sustentabilidad.</v>
          </cell>
          <cell r="AU317" t="str">
            <v>180003</v>
          </cell>
          <cell r="AV317" t="str">
            <v>Otorgar estímulos y becas a la investigación y educación científica</v>
          </cell>
          <cell r="AW317" t="str">
            <v>Beca</v>
          </cell>
        </row>
        <row r="318">
          <cell r="Y318" t="str">
            <v>7.1.3 Se regularizarán las edificaciones y se otorgarán escrituras, para garantizar la seguridad del patrimonio habitacional de los habitantes del DF.</v>
          </cell>
          <cell r="AU318" t="str">
            <v>180004</v>
          </cell>
          <cell r="AV318" t="str">
            <v>Operar el sistema de radio y televisión digital</v>
          </cell>
          <cell r="AW318" t="str">
            <v>A/P</v>
          </cell>
        </row>
        <row r="319">
          <cell r="Y319" t="str">
            <v>7.1.4 Se incentivará la participación de los sectores social y privado en programas de vivienda e inversión inmobiliaria, se promoverán sistemas de financiamiento y acceso equitativo a créditos.</v>
          </cell>
          <cell r="AU319" t="str">
            <v>190001</v>
          </cell>
          <cell r="AV319" t="str">
            <v>Realizar acciones de fomento deportivo a la población abierta</v>
          </cell>
          <cell r="AW319" t="str">
            <v>Acción</v>
          </cell>
        </row>
        <row r="320">
          <cell r="Y320" t="str">
            <v>7.1.5 El Gobierno de la Ciudad promoverá la aplicación de esquemas financieros para la adquisición de viviendas, con la corresponsabilidad de los beneficiarios para la recuperación de créditos.</v>
          </cell>
          <cell r="AU320" t="str">
            <v>190002</v>
          </cell>
          <cell r="AV320" t="str">
            <v>Ampliar y construir infraestructura deportiva</v>
          </cell>
          <cell r="AW320" t="str">
            <v>Inmueble</v>
          </cell>
        </row>
        <row r="321">
          <cell r="Y321" t="str">
            <v>7.1.6 Se analizará y, en su caso, se replanteará la aplicación del Bando Dos para la construcción de vivienda.</v>
          </cell>
          <cell r="AU321" t="str">
            <v>190003</v>
          </cell>
          <cell r="AV321" t="str">
            <v>Mantener la infraestructura deportiva</v>
          </cell>
          <cell r="AW321" t="str">
            <v>Obra</v>
          </cell>
        </row>
        <row r="322">
          <cell r="Y322" t="str">
            <v>7.1.7 Se instrumentarán nuevos mecanismos para la adquisición, remodelación y ampliación de viviendas, con particular atención en generación opciones accesibles de crédito a mujeres en condiciones de discriminación y mayor vulnerabilidad.</v>
          </cell>
          <cell r="AU322" t="str">
            <v>190004</v>
          </cell>
          <cell r="AV322" t="str">
            <v>Realizar acciones de difusión cultural</v>
          </cell>
          <cell r="AW322" t="str">
            <v>Acción</v>
          </cell>
        </row>
        <row r="323">
          <cell r="Y323" t="str">
            <v>7.2.1 Promoveremos el uso de autobuses equipados con tecnologías que representen menores impactos negativos en la calidad del aire de la ciudad y en beneficio de la salud de la población.</v>
          </cell>
          <cell r="AU323" t="str">
            <v>190005</v>
          </cell>
          <cell r="AV323" t="str">
            <v>Coordinar los servicios de bibliotecas públicas</v>
          </cell>
          <cell r="AW323" t="str">
            <v>Servicio</v>
          </cell>
        </row>
        <row r="324">
          <cell r="Y324" t="str">
            <v>7.2.2 Se diseñará un programa de ampliación de la red del Sistema de Transporte Colectivo, Metro.</v>
          </cell>
          <cell r="AU324" t="str">
            <v>190006</v>
          </cell>
          <cell r="AV324" t="str">
            <v>Ampliar instalaciones y espacios culturales</v>
          </cell>
          <cell r="AW324" t="str">
            <v>Inmueble</v>
          </cell>
        </row>
        <row r="325">
          <cell r="Y325" t="str">
            <v>7.2.3 Se fortalecerá el Sistema de Metrobús con 10 líneas.</v>
          </cell>
          <cell r="AU325" t="str">
            <v>190007</v>
          </cell>
          <cell r="AV325" t="str">
            <v>Mantener instalaciones y espacios culturales</v>
          </cell>
          <cell r="AW325" t="str">
            <v>Obra</v>
          </cell>
        </row>
        <row r="326">
          <cell r="Y326" t="str">
            <v>7.2.4 Se ampliará la red de transporte público, se definirán vagones de uso exclusivo para mujeres, niñas y niños.</v>
          </cell>
          <cell r="AU326" t="str">
            <v>190008</v>
          </cell>
          <cell r="AV326" t="str">
            <v>Mantener áreas verdes urbanas y zoológicos</v>
          </cell>
          <cell r="AW326" t="str">
            <v>Parque</v>
          </cell>
        </row>
        <row r="327">
          <cell r="Y327" t="str">
            <v>7.2.5 Habilitaremos puentes peatonales, paradas de autobuses, pasos a desnivel, subterráneos y senderos seguros e higiénicos para las mujeres y sus familias.</v>
          </cell>
          <cell r="AU327" t="str">
            <v>190009</v>
          </cell>
          <cell r="AV327" t="str">
            <v>Realizar eventos culturales</v>
          </cell>
          <cell r="AW327" t="str">
            <v>Evento</v>
          </cell>
        </row>
        <row r="328">
          <cell r="Y328" t="str">
            <v>7.2.6 El Gobierno de la Ciudad analizará el beneficio metropolitano del Metro a efecto de establecer acuerdos de cofinanciamiento interestatal, o bien nuevos esquemas de cobro con mayor beneficio para los habitantes del DF.</v>
          </cell>
          <cell r="AU328" t="str">
            <v>190010</v>
          </cell>
          <cell r="AV328" t="str">
            <v>Operar el sistema de educación artística</v>
          </cell>
          <cell r="AW328" t="str">
            <v>Curso</v>
          </cell>
        </row>
        <row r="329">
          <cell r="Y329" t="str">
            <v>7.2.7 Se desarrollarán corredores estratégicos de transporte de carga y se promoverán los acuerdos metropolitanos necesarios para construir el anillo carretero periférico que eviten que la Ciudad de México sea punto de paso para el transporte de carga pro</v>
          </cell>
          <cell r="AU329" t="str">
            <v>190011</v>
          </cell>
          <cell r="AV329" t="str">
            <v>Realizar acciones de fomento al deporte competitivo</v>
          </cell>
          <cell r="AW329" t="str">
            <v>Acción</v>
          </cell>
        </row>
        <row r="330">
          <cell r="Y330" t="str">
            <v>7.2.8 Modernizaremos el transporte público colectivo a partir de la aceleración del cambio de microbuses por autobuses.</v>
          </cell>
          <cell r="AU330" t="str">
            <v>190012</v>
          </cell>
          <cell r="AV330" t="str">
            <v>Desarrollar el programa conmemorativo del Bicentenario</v>
          </cell>
          <cell r="AW330" t="str">
            <v>Programa</v>
          </cell>
        </row>
        <row r="331">
          <cell r="Y331" t="str">
            <v>7.2.9 Continuaremos con el proceso de sustitución de taxis, con el fin de que estos vehículos cumplan con lo establecido en la Ley y tengan como máximo 5 años de antigüedad.</v>
          </cell>
          <cell r="AU331" t="str">
            <v>190013</v>
          </cell>
          <cell r="AV331" t="str">
            <v>Administrar el centro deportivo Rosario Iglesias Rocha</v>
          </cell>
          <cell r="AW331" t="str">
            <v>Acción</v>
          </cell>
        </row>
        <row r="332">
          <cell r="Y332" t="str">
            <v>7.2.10 Se impulsará el reemplazo del 50% de los automóviles particulares con más de 15 años de antigüedad, por vehículos con tecnología apropiada para contribuir a mejorar el ambiente en la ZMVM.</v>
          </cell>
          <cell r="AU332" t="str">
            <v>190059</v>
          </cell>
          <cell r="AV332" t="str">
            <v>Otorgar servicios de apoyo administrativo</v>
          </cell>
          <cell r="AW332" t="str">
            <v>A/P</v>
          </cell>
        </row>
        <row r="333">
          <cell r="Y333" t="str">
            <v>7.2.11 Se modernizarán los Centros de Transferencia Modal, por medio de instalaciones como tiendas de autoservicio, centros recreativos o de diversión y espacios culturales.</v>
          </cell>
          <cell r="AU333" t="str">
            <v>190060</v>
          </cell>
          <cell r="AV333" t="str">
            <v>Cubrir compromisos pendientes de acciones realizadas en ejercicios anteriores</v>
          </cell>
          <cell r="AW333" t="str">
            <v>S/N</v>
          </cell>
        </row>
        <row r="334">
          <cell r="Y334" t="str">
            <v>7.2.12 Alentaremos la construcción de estacionamientos y biciestacionamientos públicos, para promover el transporte público.</v>
          </cell>
          <cell r="AU334" t="str">
            <v>190260</v>
          </cell>
          <cell r="AV334" t="str">
            <v>Cubrir compromisos pendientes de acciones realizadas en ejercicios anteriores</v>
          </cell>
          <cell r="AW334" t="str">
            <v>S/N</v>
          </cell>
        </row>
        <row r="335">
          <cell r="Y335" t="str">
            <v>7.2.13 Se diseñará una estrategia integral de zonas de tráfico controlado para que la ciudad sea más accesible a los peatones.</v>
          </cell>
          <cell r="AU335" t="str">
            <v>191102</v>
          </cell>
          <cell r="AV335" t="str">
            <v>Ampliar y construir infraestructura deportiva</v>
          </cell>
          <cell r="AW335" t="str">
            <v>Inmueble</v>
          </cell>
        </row>
        <row r="336">
          <cell r="Y336" t="str">
            <v>7.2.14 Revaloraremos socialmente la imagen de la bicicleta y estableceremos las condiciones de seguridad que permitan ampliar su uso como medio de transporte cotidiano, además del recreativo.</v>
          </cell>
          <cell r="AU336" t="str">
            <v>191103</v>
          </cell>
          <cell r="AV336" t="str">
            <v>Mantener la infraestructura deportiva</v>
          </cell>
          <cell r="AW336" t="str">
            <v>Obra</v>
          </cell>
        </row>
        <row r="337">
          <cell r="Y337" t="str">
            <v>7.2.15 Se construirá una red primaria de ciclopistas y se instalarán biciestacionamientos en escuelas, edificios públicos y privados, establecimientos comerciales, y estaciones del transporte masivo.</v>
          </cell>
          <cell r="AU337" t="str">
            <v>191104</v>
          </cell>
          <cell r="AV337" t="str">
            <v>Realizar acciones de difusión cultural</v>
          </cell>
          <cell r="AW337" t="str">
            <v>Acción</v>
          </cell>
        </row>
        <row r="338">
          <cell r="Y338" t="str">
            <v>7.2.16 Se proyectará la operación de cuatro nuevos trenes ligeros, a fin de incrementar en un 25% la flota vehicular de operación.</v>
          </cell>
          <cell r="AU338" t="str">
            <v>191107</v>
          </cell>
          <cell r="AV338" t="str">
            <v>Mantener instalaciones y espacios culturales</v>
          </cell>
          <cell r="AW338" t="str">
            <v>Obra</v>
          </cell>
        </row>
        <row r="339">
          <cell r="Y339" t="str">
            <v>7.3.1 Emprenderemos el rescate de espacios públicos y se diseñarán las estructuras de participación y corresponsabilidad social para la realización de actividades culturales, deportivas, artísticas y recreativas que dinamicen su utilización.</v>
          </cell>
          <cell r="AU339" t="str">
            <v>191501</v>
          </cell>
          <cell r="AV339" t="str">
            <v>Realizar acciones de fomento deportivo a la población abierta</v>
          </cell>
          <cell r="AW339" t="str">
            <v>Acción</v>
          </cell>
        </row>
        <row r="340">
          <cell r="Y340" t="str">
            <v>7.3.2 Estableceremos nuevas políticas y estrategias metropolitanas y regionales para alcanzar la sustentabilidad, homogeneidad y equilibrios en la Ciudad.</v>
          </cell>
          <cell r="AU340" t="str">
            <v>191503</v>
          </cell>
          <cell r="AV340" t="str">
            <v>Mantener la infraestructura deportiva</v>
          </cell>
          <cell r="AW340" t="str">
            <v>Obra</v>
          </cell>
        </row>
        <row r="341">
          <cell r="Y341" t="str">
            <v>7.3.3 El gobierno coadyuvará en la planeación y ejecución de acciones relacionadas con el ordenamiento territorial y los asentamientos humanos en la ZMVM.</v>
          </cell>
          <cell r="AU341" t="str">
            <v>191504</v>
          </cell>
          <cell r="AV341" t="str">
            <v>Realizar acciones de difusión cultural</v>
          </cell>
          <cell r="AW341" t="str">
            <v>Acción</v>
          </cell>
        </row>
        <row r="342">
          <cell r="Y342" t="str">
            <v>7.3.4 Se abordarán a nivel regional los temas de planeación del desarrollo sustentable, administración y control urbano, suelo y reservas territoriales, vivienda, equipamiento regional, proyectos especiales, legislación urbana y una gobernabilidad territo</v>
          </cell>
          <cell r="AU342" t="str">
            <v>191507</v>
          </cell>
          <cell r="AV342" t="str">
            <v>Mantener instalaciones y espacios culturales</v>
          </cell>
          <cell r="AW342" t="str">
            <v>Obra</v>
          </cell>
        </row>
        <row r="343">
          <cell r="Y343" t="str">
            <v>7.3.5 Promoveremos nuevas alternativas de desarrollo que equilibren la oferta de servicios, equipamiento y vivienda, que acerquen las oportunidades de empleo, recreación, educación y cultura a todos los habitantes de la ciudad.</v>
          </cell>
          <cell r="AU343" t="str">
            <v>200001</v>
          </cell>
          <cell r="AV343" t="str">
            <v>Ampliar y construir infraestructura vial</v>
          </cell>
          <cell r="AW343" t="str">
            <v>Obra</v>
          </cell>
        </row>
        <row r="344">
          <cell r="Y344" t="str">
            <v>7.3.6 Se frenará el crecimiento horizontal de la mancha urbana.</v>
          </cell>
          <cell r="AU344" t="str">
            <v>200002</v>
          </cell>
          <cell r="AV344" t="str">
            <v>Mantener la infraestructura vial</v>
          </cell>
          <cell r="AW344" t="str">
            <v>Obra</v>
          </cell>
        </row>
        <row r="345">
          <cell r="Y345" t="str">
            <v>7.3.7 Protegeremos las áreas ambientales e impulsaremos el aprovechamiento, racional y sustentable, de los recursos naturales de la Ciudad.</v>
          </cell>
          <cell r="AU345" t="str">
            <v>200003</v>
          </cell>
          <cell r="AV345" t="str">
            <v>Ampliar y construir infraestructura urbana</v>
          </cell>
          <cell r="AW345" t="str">
            <v>Obra</v>
          </cell>
        </row>
        <row r="346">
          <cell r="Y346" t="str">
            <v>7.3.8 Se crearán y mantendrán zonas peatonales, incluyendo parques, jardines, camellones y plazas; con especial énfasis en la arquitectura urbana de accesibilidad y movilidad para discapacitados.</v>
          </cell>
          <cell r="AU346" t="str">
            <v>200004</v>
          </cell>
          <cell r="AV346" t="str">
            <v>Mantener la infraestructura urbana</v>
          </cell>
          <cell r="AW346" t="str">
            <v>Obra</v>
          </cell>
        </row>
        <row r="347">
          <cell r="Y347" t="str">
            <v>7.3.9 Impulsaremos proyectos de equipamiento social, localizados en puntos estratégicos de la ciudad, que ayuden a equilibrar las desigualdades existentes entre la zona poniente de la ciudad y el norte, sur y oriente de la misma.</v>
          </cell>
          <cell r="AU347" t="str">
            <v>200005</v>
          </cell>
          <cell r="AV347" t="str">
            <v>Realizar acciones para la conservación de la imagen urbana</v>
          </cell>
          <cell r="AW347" t="str">
            <v>Acción</v>
          </cell>
        </row>
        <row r="348">
          <cell r="Y348" t="str">
            <v>7.3.10 Se generarán proyectos ordenadores y de equipamiento en grandes áreas que están subutilizadas y que tienen un alto potencial para convertirse en  detonadores de inversión y desarrollo, para buscar el equilibrio de las desigualdades e incrementar la</v>
          </cell>
          <cell r="AU348" t="str">
            <v>200006</v>
          </cell>
          <cell r="AV348" t="str">
            <v>Realizar acciones de atención estructural a taludes, minas y grietas</v>
          </cell>
          <cell r="AW348" t="str">
            <v>Acción</v>
          </cell>
        </row>
        <row r="349">
          <cell r="Y349" t="str">
            <v>7.3.11 Se detectarán zonas o polígonos de la Ciudad donde exista alto grado de deterioro o subutilización de la infraestructura, para su mejoramiento integral y adecuado.</v>
          </cell>
          <cell r="AU349" t="str">
            <v>200007</v>
          </cell>
          <cell r="AV349" t="str">
            <v>Ampliar y construir infraestructura para el transporte público</v>
          </cell>
          <cell r="AW349" t="str">
            <v>Obra</v>
          </cell>
        </row>
        <row r="350">
          <cell r="Y350" t="str">
            <v>7.3.12 Garantizaremos la igualdad de género con proyectos urbanos y de equipamiento que faciliten las tareas y la movilidad de la mujer en la Ciudad, que fortalezcan el desarrollo integral de la sociedad.</v>
          </cell>
          <cell r="AU350" t="str">
            <v>200008</v>
          </cell>
          <cell r="AV350" t="str">
            <v>Adquirir mezcla asfáltica</v>
          </cell>
          <cell r="AW350" t="str">
            <v>Tonelada</v>
          </cell>
        </row>
        <row r="351">
          <cell r="Y351" t="str">
            <v>7.3.13 Se hará uso de las nuevas tecnologías para crear mecanismos de control que abatan el estacionamiento vehicular en zonas prohibidas y la apropiación privada del espacio público.</v>
          </cell>
          <cell r="AU351" t="str">
            <v>200009</v>
          </cell>
          <cell r="AV351" t="str">
            <v>Construir edificios y estaciones del metro</v>
          </cell>
          <cell r="AW351" t="str">
            <v>Obra</v>
          </cell>
        </row>
        <row r="352">
          <cell r="Y352" t="str">
            <v>7.3.14 Se promoverá la inversión inmobiliaria, tanto del sector público como privado, para la ejecución de los proyectos estratégicos de equipamiento y servicios, a través de la realización de Foros de Financiamiento.</v>
          </cell>
          <cell r="AU352" t="str">
            <v>200010</v>
          </cell>
          <cell r="AV352" t="str">
            <v>Mantener edificios públicos</v>
          </cell>
          <cell r="AW352" t="str">
            <v>Obra</v>
          </cell>
        </row>
        <row r="353">
          <cell r="Y353" t="str">
            <v>7.3.15 Se coadyuvará en la elaboración del Programa de Desarrollo Urbano para la Región Centro del país.</v>
          </cell>
          <cell r="AU353" t="str">
            <v>200012</v>
          </cell>
          <cell r="AV353" t="str">
            <v>Mantener la carpeta asfáltica</v>
          </cell>
          <cell r="AW353" t="str">
            <v>M2</v>
          </cell>
        </row>
        <row r="354">
          <cell r="Y354" t="str">
            <v>7.3.16 Se ampliará la cobertura y calidad de los servicios de agua potable, de drenaje y de tratamiento de aguas residuales. El abasto de agua habrá de ser de forma continua, con calidad y en cantidad adecuadas, con un sistema comercial eficiente, de acue</v>
          </cell>
          <cell r="AU354" t="str">
            <v>200013</v>
          </cell>
          <cell r="AV354" t="str">
            <v>Regular la publicidad exterior</v>
          </cell>
          <cell r="AW354" t="str">
            <v>Acción</v>
          </cell>
        </row>
        <row r="355">
          <cell r="Y355" t="str">
            <v>7.3.17 Se reducirá de manera gradual el porcentaje de pérdidas por fugas en la red de agua potable con la sectorización y la renovación de la red de distribución.</v>
          </cell>
          <cell r="AU355" t="str">
            <v>200014</v>
          </cell>
          <cell r="AV355" t="str">
            <v>Realizar el servicio de poda de árboles</v>
          </cell>
          <cell r="AW355" t="str">
            <v>Acción</v>
          </cell>
        </row>
        <row r="356">
          <cell r="Y356" t="str">
            <v>7.3.18 Se aplicarán acciones encaminadas a disminuir sensiblemente los reportes de fallas de los sistemas hidráulicos (fugas, falta de agua, encharcamientos, drenajes obstruidos).</v>
          </cell>
          <cell r="AU356" t="str">
            <v>200015</v>
          </cell>
          <cell r="AV356" t="str">
            <v>Ampliar y rehabilitar el alumbrado público</v>
          </cell>
          <cell r="AW356" t="str">
            <v>Poste</v>
          </cell>
        </row>
        <row r="357">
          <cell r="AU357" t="str">
            <v>200016</v>
          </cell>
          <cell r="AV357" t="str">
            <v>Conservar y rehabilitar áreas verdes urbanas</v>
          </cell>
          <cell r="AW357" t="str">
            <v>M2</v>
          </cell>
        </row>
        <row r="358">
          <cell r="AU358" t="str">
            <v>200017</v>
          </cell>
          <cell r="AV358" t="str">
            <v>Acondicionamiento de Inmuebles y Locales Comerciales en el Centro Histórico</v>
          </cell>
          <cell r="AW358" t="str">
            <v>Inmueble</v>
          </cell>
        </row>
        <row r="359">
          <cell r="AU359" t="str">
            <v>200018</v>
          </cell>
          <cell r="AV359" t="str">
            <v>Acciones de mejoramiento barrial</v>
          </cell>
          <cell r="AW359" t="str">
            <v>Obra</v>
          </cell>
        </row>
        <row r="360">
          <cell r="AU360" t="str">
            <v>200019</v>
          </cell>
          <cell r="AV360" t="str">
            <v>Instalar y operar el sistema de semáforos</v>
          </cell>
          <cell r="AW360" t="str">
            <v>Servicio</v>
          </cell>
        </row>
        <row r="361">
          <cell r="AU361" t="str">
            <v>200020</v>
          </cell>
          <cell r="AV361" t="str">
            <v>Participar en colaboración con el sector privado en proyectos de infraestructura urbana</v>
          </cell>
          <cell r="AW361" t="str">
            <v>Proyecto</v>
          </cell>
        </row>
        <row r="362">
          <cell r="AU362" t="str">
            <v>200021</v>
          </cell>
          <cell r="AV362" t="str">
            <v>Ampliar y Construir Inmuebles</v>
          </cell>
          <cell r="AW362" t="str">
            <v>Obra</v>
          </cell>
        </row>
        <row r="363">
          <cell r="AU363" t="str">
            <v>200050</v>
          </cell>
          <cell r="AV363" t="str">
            <v>Realizar estudios, investigaciones y proyectos</v>
          </cell>
          <cell r="AW363" t="str">
            <v>Documento</v>
          </cell>
        </row>
        <row r="364">
          <cell r="AU364" t="str">
            <v>200059</v>
          </cell>
          <cell r="AV364" t="str">
            <v>Otorgar servicios de apoyo administrativo</v>
          </cell>
          <cell r="AW364" t="str">
            <v>A/P</v>
          </cell>
        </row>
        <row r="365">
          <cell r="AU365" t="str">
            <v>200060</v>
          </cell>
          <cell r="AV365" t="str">
            <v>Cubrir compromisos pendientes de acciones realizadas en ejercicios anteriores</v>
          </cell>
          <cell r="AW365" t="str">
            <v>S/N</v>
          </cell>
        </row>
        <row r="366">
          <cell r="AU366" t="str">
            <v>200301</v>
          </cell>
          <cell r="AV366" t="str">
            <v>Ampliar y construir infraestructura vial</v>
          </cell>
          <cell r="AW366" t="str">
            <v>Obra</v>
          </cell>
        </row>
        <row r="367">
          <cell r="AU367" t="str">
            <v>200311</v>
          </cell>
          <cell r="AV367" t="str">
            <v>Realizar obras y acciones de remodelación en el Centro Histórico</v>
          </cell>
          <cell r="AW367" t="str">
            <v>Obra</v>
          </cell>
        </row>
        <row r="368">
          <cell r="AU368" t="str">
            <v>200322</v>
          </cell>
          <cell r="AV368" t="str">
            <v>Mantener y conservar la imagen urbana en el centro histórico</v>
          </cell>
          <cell r="AW368" t="str">
            <v>Acción</v>
          </cell>
        </row>
        <row r="369">
          <cell r="AU369" t="str">
            <v>200360</v>
          </cell>
          <cell r="AV369" t="str">
            <v>Cubrir compromisos pendientes de acciones realizadas en ejercicios anteriores</v>
          </cell>
          <cell r="AW369" t="str">
            <v>S/N</v>
          </cell>
        </row>
        <row r="370">
          <cell r="AU370" t="str">
            <v>201101</v>
          </cell>
          <cell r="AV370" t="str">
            <v>Ampliar y construir infraestructura vial</v>
          </cell>
          <cell r="AW370" t="str">
            <v>Obra</v>
          </cell>
        </row>
        <row r="371">
          <cell r="AU371" t="str">
            <v>201102</v>
          </cell>
          <cell r="AV371" t="str">
            <v>Mantener la infraestructura vial</v>
          </cell>
          <cell r="AW371" t="str">
            <v>Obra</v>
          </cell>
        </row>
        <row r="372">
          <cell r="AU372" t="str">
            <v>201105</v>
          </cell>
          <cell r="AV372" t="str">
            <v>Realizar acciones para la conservación de la imagen urbana</v>
          </cell>
          <cell r="AW372" t="str">
            <v>Acción</v>
          </cell>
        </row>
        <row r="373">
          <cell r="AU373" t="str">
            <v>201111</v>
          </cell>
          <cell r="AV373" t="str">
            <v>Realizar obras y acciones de remodelación en el centro histórico</v>
          </cell>
          <cell r="AW373" t="str">
            <v>Obra</v>
          </cell>
        </row>
        <row r="374">
          <cell r="AU374" t="str">
            <v>201112</v>
          </cell>
          <cell r="AV374" t="str">
            <v>Mantener la carpeta asfáltica</v>
          </cell>
          <cell r="AW374" t="str">
            <v>M2</v>
          </cell>
        </row>
        <row r="375">
          <cell r="AU375" t="str">
            <v>201115</v>
          </cell>
          <cell r="AV375" t="str">
            <v>Ampliar y rehabilitar el alumbrado público</v>
          </cell>
          <cell r="AW375" t="str">
            <v>Poste</v>
          </cell>
        </row>
        <row r="376">
          <cell r="AU376" t="str">
            <v>201116</v>
          </cell>
          <cell r="AV376" t="str">
            <v>Conservar y rehabilitar áreas verdes urbanas</v>
          </cell>
          <cell r="AW376" t="str">
            <v>M2</v>
          </cell>
        </row>
        <row r="377">
          <cell r="AU377" t="str">
            <v>201505</v>
          </cell>
          <cell r="AV377" t="str">
            <v>Realizar acciones para la conservación de la imagen urbana</v>
          </cell>
          <cell r="AW377" t="str">
            <v>Acción</v>
          </cell>
        </row>
        <row r="378">
          <cell r="AU378" t="str">
            <v>210001</v>
          </cell>
          <cell r="AV378" t="str">
            <v>Otorgar financiamiento para mejoramiento de vivienda</v>
          </cell>
          <cell r="AW378" t="str">
            <v>Crédito</v>
          </cell>
        </row>
        <row r="379">
          <cell r="AU379" t="str">
            <v>210002</v>
          </cell>
          <cell r="AV379" t="str">
            <v>Otorgar financiamiento para vivienda nueva</v>
          </cell>
          <cell r="AW379" t="str">
            <v>Crédito</v>
          </cell>
        </row>
        <row r="380">
          <cell r="AU380" t="str">
            <v>210003</v>
          </cell>
          <cell r="AV380" t="str">
            <v>Adquirir vivienda</v>
          </cell>
          <cell r="AW380" t="str">
            <v>Vivienda</v>
          </cell>
        </row>
        <row r="381">
          <cell r="AU381" t="str">
            <v>210004</v>
          </cell>
          <cell r="AV381" t="str">
            <v>Realizar acciones para el mantenimiento de vivienda</v>
          </cell>
          <cell r="AW381" t="str">
            <v>Acción</v>
          </cell>
        </row>
        <row r="382">
          <cell r="AU382" t="str">
            <v>210005</v>
          </cell>
          <cell r="AV382" t="str">
            <v>Realizar la adquisición de suelo urbano y rural</v>
          </cell>
          <cell r="AW382" t="str">
            <v>M2</v>
          </cell>
        </row>
        <row r="383">
          <cell r="AU383" t="str">
            <v>210006</v>
          </cell>
          <cell r="AV383" t="str">
            <v>Realizar acciones para la enajenación y desincorporación de la reserva territorial</v>
          </cell>
          <cell r="AW383" t="str">
            <v>Acción</v>
          </cell>
        </row>
        <row r="384">
          <cell r="AU384" t="str">
            <v>210007</v>
          </cell>
          <cell r="AV384" t="str">
            <v>Realizar acciones para la regularización de tenencia de la propiedad</v>
          </cell>
          <cell r="AW384" t="str">
            <v>Acción</v>
          </cell>
        </row>
        <row r="385">
          <cell r="AU385" t="str">
            <v>210009</v>
          </cell>
          <cell r="AV385" t="str">
            <v>Otorgar apoyos para rehabilitación en zonas de alto riesgo</v>
          </cell>
          <cell r="AW385" t="str">
            <v>Apoyo</v>
          </cell>
        </row>
        <row r="386">
          <cell r="AU386" t="str">
            <v>210010</v>
          </cell>
          <cell r="AV386" t="str">
            <v>Realizar acciones para el ordenamiento urbano</v>
          </cell>
          <cell r="AW386" t="str">
            <v>Documento</v>
          </cell>
        </row>
        <row r="387">
          <cell r="AU387" t="str">
            <v>210011</v>
          </cell>
          <cell r="AV387" t="str">
            <v>Demolición de inmuebles privados</v>
          </cell>
          <cell r="AW387" t="str">
            <v>Inmueble</v>
          </cell>
        </row>
        <row r="388">
          <cell r="AU388" t="str">
            <v>210020</v>
          </cell>
          <cell r="AV388" t="str">
            <v>Participar en colaboración con el sector privado en proyectos de infraestructura urbana</v>
          </cell>
          <cell r="AW388" t="str">
            <v>Proyecto</v>
          </cell>
        </row>
        <row r="389">
          <cell r="AU389" t="str">
            <v>210025</v>
          </cell>
          <cell r="AV389" t="str">
            <v>Realizar acciones para la regularización de tenencia de la propiedad</v>
          </cell>
          <cell r="AW389" t="str">
            <v>Acción</v>
          </cell>
        </row>
        <row r="390">
          <cell r="AU390" t="str">
            <v>210059</v>
          </cell>
          <cell r="AV390" t="str">
            <v>Otorgar servicios de apoyo administrativo</v>
          </cell>
          <cell r="AW390" t="str">
            <v>A/P</v>
          </cell>
        </row>
        <row r="391">
          <cell r="AU391" t="str">
            <v>210060</v>
          </cell>
          <cell r="AV391" t="str">
            <v>Cubrir compromisos pendientes de acciones realizadas en ejercicios anteriores</v>
          </cell>
          <cell r="AW391" t="str">
            <v>S/N</v>
          </cell>
        </row>
        <row r="392">
          <cell r="AU392" t="str">
            <v>210601</v>
          </cell>
          <cell r="AV392" t="str">
            <v>Otorgar financiamiento para mejoramiento de vivienda</v>
          </cell>
          <cell r="AW392" t="str">
            <v>Crédito</v>
          </cell>
        </row>
        <row r="393">
          <cell r="AU393" t="str">
            <v>210602</v>
          </cell>
          <cell r="AV393" t="str">
            <v>Otorgar financiamiento para vivienda nueva</v>
          </cell>
          <cell r="AW393" t="str">
            <v>Crédito</v>
          </cell>
        </row>
        <row r="394">
          <cell r="AU394" t="str">
            <v>210609</v>
          </cell>
          <cell r="AV394" t="str">
            <v>Otorgar financiamiento para vivienda a habitantes de zonas en riesgo</v>
          </cell>
          <cell r="AW394" t="str">
            <v>Crédito</v>
          </cell>
        </row>
        <row r="395">
          <cell r="AU395" t="str">
            <v>211104</v>
          </cell>
          <cell r="AV395" t="str">
            <v>Realizar acciones para el mantenimiento de vivienda</v>
          </cell>
          <cell r="AW395" t="str">
            <v>Acción</v>
          </cell>
        </row>
        <row r="396">
          <cell r="AU396" t="str">
            <v>220001</v>
          </cell>
          <cell r="AV396" t="str">
            <v>Expedir licencias y permisos para el transporte público y particular</v>
          </cell>
          <cell r="AW396" t="str">
            <v>Documento</v>
          </cell>
        </row>
        <row r="397">
          <cell r="AU397" t="str">
            <v>220002</v>
          </cell>
          <cell r="AV397" t="str">
            <v>Actualizar el padrón vehicular</v>
          </cell>
          <cell r="AW397" t="str">
            <v>Vehiculo</v>
          </cell>
        </row>
        <row r="398">
          <cell r="AU398" t="str">
            <v>220003</v>
          </cell>
          <cell r="AV398" t="str">
            <v>Regular el servicio de transporte público y público concesionado</v>
          </cell>
          <cell r="AW398" t="str">
            <v>Acción</v>
          </cell>
        </row>
        <row r="399">
          <cell r="AU399" t="str">
            <v>220004</v>
          </cell>
          <cell r="AV399" t="str">
            <v>Controlar vehículos en depósito</v>
          </cell>
          <cell r="AW399" t="str">
            <v>Vehiculo</v>
          </cell>
        </row>
        <row r="400">
          <cell r="AU400" t="str">
            <v>220005</v>
          </cell>
          <cell r="AV400" t="str">
            <v>Operar paraderos de transporte público</v>
          </cell>
          <cell r="AW400" t="str">
            <v>Paradero</v>
          </cell>
        </row>
        <row r="401">
          <cell r="AU401" t="str">
            <v>220006</v>
          </cell>
          <cell r="AV401" t="str">
            <v>Otorgar apoyos para la modernización de las unidades del transporte público concesionado</v>
          </cell>
          <cell r="AW401" t="str">
            <v>Apoyo</v>
          </cell>
        </row>
        <row r="402">
          <cell r="AU402" t="str">
            <v>220007</v>
          </cell>
          <cell r="AV402" t="str">
            <v>Transportar pasajeros en los sistemas de transporte público</v>
          </cell>
          <cell r="AW402" t="str">
            <v>Mill/pasajeros</v>
          </cell>
        </row>
        <row r="403">
          <cell r="AU403" t="str">
            <v>220008</v>
          </cell>
          <cell r="AV403" t="str">
            <v>Mantener las unidades y el equipo de los sistemas de transporte público</v>
          </cell>
          <cell r="AW403" t="str">
            <v>Vehiculo</v>
          </cell>
        </row>
        <row r="404">
          <cell r="AU404" t="str">
            <v>220009</v>
          </cell>
          <cell r="AV404" t="str">
            <v>Mantener la infraestructura del sistema de transporte público</v>
          </cell>
          <cell r="AW404" t="str">
            <v>Acción</v>
          </cell>
        </row>
        <row r="405">
          <cell r="AU405" t="str">
            <v>220010</v>
          </cell>
          <cell r="AV405" t="str">
            <v>Ampliar y renovar el parque vehicular y equipo del sistema de transporte</v>
          </cell>
          <cell r="AW405" t="str">
            <v>Vehiculo</v>
          </cell>
        </row>
        <row r="406">
          <cell r="AU406" t="str">
            <v>220011</v>
          </cell>
          <cell r="AV406" t="str">
            <v>Planear, administrar y controlar el sistema de corredores de transporte público "Metrobus"</v>
          </cell>
          <cell r="AW406" t="str">
            <v>Sistema</v>
          </cell>
        </row>
        <row r="407">
          <cell r="AU407" t="str">
            <v>220014</v>
          </cell>
          <cell r="AV407" t="str">
            <v>Fomentar los servicios de planeación vial</v>
          </cell>
          <cell r="AW407" t="str">
            <v>Acción</v>
          </cell>
        </row>
        <row r="408">
          <cell r="AU408" t="str">
            <v>220015</v>
          </cell>
          <cell r="AV408" t="str">
            <v>Otorgar servicios de transporte emergente</v>
          </cell>
          <cell r="AW408" t="str">
            <v>Servicio</v>
          </cell>
        </row>
        <row r="409">
          <cell r="AU409" t="str">
            <v>220016</v>
          </cell>
          <cell r="AV409" t="str">
            <v>Ampliar y renovar las unidades de transporte público</v>
          </cell>
          <cell r="AW409" t="str">
            <v>Vehiculo</v>
          </cell>
        </row>
        <row r="410">
          <cell r="AU410" t="str">
            <v>220017</v>
          </cell>
          <cell r="AV410" t="str">
            <v>Transportar pasajeros en los sistemas de transporte público de tren ligero</v>
          </cell>
          <cell r="AW410" t="str">
            <v>Mill/Pasajeros</v>
          </cell>
        </row>
        <row r="411">
          <cell r="AU411" t="str">
            <v>220018</v>
          </cell>
          <cell r="AV411" t="str">
            <v>Transportar pasajeros en los sistemas de transporte público en trolebús</v>
          </cell>
          <cell r="AW411" t="str">
            <v>Mill/Pasajeros</v>
          </cell>
        </row>
        <row r="412">
          <cell r="AU412" t="str">
            <v>220019</v>
          </cell>
          <cell r="AV412" t="str">
            <v>Operar el programa de reentarjetamiento vehicular</v>
          </cell>
          <cell r="AW412" t="str">
            <v>Tarjeta de circulación</v>
          </cell>
        </row>
        <row r="413">
          <cell r="AU413" t="str">
            <v>220059</v>
          </cell>
          <cell r="AV413" t="str">
            <v>Otorgar servicios de apoyo administrativo</v>
          </cell>
          <cell r="AW413" t="str">
            <v>A/P</v>
          </cell>
        </row>
        <row r="414">
          <cell r="AU414" t="str">
            <v>220060</v>
          </cell>
          <cell r="AV414" t="str">
            <v>Cubrir compromisos pendientes de acciones realizadas en ejercicios anteriores</v>
          </cell>
          <cell r="AW414" t="str">
            <v>S/N</v>
          </cell>
        </row>
        <row r="415">
          <cell r="AU415" t="str">
            <v>220258</v>
          </cell>
          <cell r="AV415" t="str">
            <v>Operar el Programa Nacional de Seguridad Pública</v>
          </cell>
          <cell r="AW415" t="str">
            <v>Programa</v>
          </cell>
        </row>
        <row r="416">
          <cell r="AU416" t="str">
            <v>220260</v>
          </cell>
          <cell r="AV416" t="str">
            <v>Cubrir compromisos pendientes de acciones realizadas en ejercicios anteriores</v>
          </cell>
          <cell r="AW416" t="str">
            <v>S/N</v>
          </cell>
        </row>
        <row r="417">
          <cell r="AU417" t="str">
            <v>230001</v>
          </cell>
          <cell r="AV417" t="str">
            <v>Operar el sistema de agua potable</v>
          </cell>
          <cell r="AW417" t="str">
            <v>Acción</v>
          </cell>
        </row>
        <row r="418">
          <cell r="AU418" t="str">
            <v>230002</v>
          </cell>
          <cell r="AV418" t="str">
            <v>Ampliar y construir infraestructura del sistema de agua potable</v>
          </cell>
          <cell r="AW418" t="str">
            <v>Obra</v>
          </cell>
        </row>
        <row r="419">
          <cell r="AU419" t="str">
            <v>230003</v>
          </cell>
          <cell r="AV419" t="str">
            <v>Mantener la infraestructura del sistema de agua potable</v>
          </cell>
          <cell r="AW419" t="str">
            <v>Obra</v>
          </cell>
        </row>
        <row r="420">
          <cell r="AU420" t="str">
            <v>230004</v>
          </cell>
          <cell r="AV420" t="str">
            <v>Realizar el pago de derechos y por la captación de agua en bloque</v>
          </cell>
          <cell r="AW420" t="str">
            <v>Millones de m3</v>
          </cell>
        </row>
        <row r="421">
          <cell r="AU421" t="str">
            <v>230005</v>
          </cell>
          <cell r="AV421" t="str">
            <v>Realizar acciones para apoyar el Sistema Comercial de Agua</v>
          </cell>
          <cell r="AW421" t="str">
            <v>Acción</v>
          </cell>
        </row>
        <row r="422">
          <cell r="AU422" t="str">
            <v>230006</v>
          </cell>
          <cell r="AV422" t="str">
            <v>Repartir agua potable en pipas</v>
          </cell>
          <cell r="AW422" t="str">
            <v>M3</v>
          </cell>
        </row>
        <row r="423">
          <cell r="AU423" t="str">
            <v>230007</v>
          </cell>
          <cell r="AV423" t="str">
            <v>Apoyar la ejecución de las obras para el saneamiento de la cuenca del valle de México</v>
          </cell>
          <cell r="AW423" t="str">
            <v>Acción</v>
          </cell>
        </row>
        <row r="424">
          <cell r="AU424" t="str">
            <v>230060</v>
          </cell>
          <cell r="AV424" t="str">
            <v>Cubrir compromisos pendientes de acciones realizadas en ejercicios anteriores</v>
          </cell>
          <cell r="AW424" t="str">
            <v>S/N</v>
          </cell>
        </row>
        <row r="425">
          <cell r="AU425" t="str">
            <v>230302</v>
          </cell>
          <cell r="AV425" t="str">
            <v>Ampliar y construir infraestructura del sistema de agua potable</v>
          </cell>
          <cell r="AW425" t="str">
            <v>Obra</v>
          </cell>
        </row>
        <row r="426">
          <cell r="AU426" t="str">
            <v>231102</v>
          </cell>
          <cell r="AV426" t="str">
            <v>Ampliar y construir infraestructura del sistema de agua potable</v>
          </cell>
          <cell r="AW426" t="str">
            <v>Obra</v>
          </cell>
        </row>
        <row r="427">
          <cell r="AU427" t="str">
            <v>240001</v>
          </cell>
          <cell r="AV427" t="str">
            <v>Operar el sistema de drenaje</v>
          </cell>
          <cell r="AW427" t="str">
            <v>Acción</v>
          </cell>
        </row>
        <row r="428">
          <cell r="AU428" t="str">
            <v>240002</v>
          </cell>
          <cell r="AV428" t="str">
            <v>Ampliar y construir infraestructura del sistema de drenaje</v>
          </cell>
          <cell r="AW428" t="str">
            <v>Obra</v>
          </cell>
        </row>
        <row r="429">
          <cell r="AU429" t="str">
            <v>240003</v>
          </cell>
          <cell r="AV429" t="str">
            <v>Mantener la infraestructura del sistema de drenaje</v>
          </cell>
          <cell r="AW429" t="str">
            <v>Obra</v>
          </cell>
        </row>
        <row r="430">
          <cell r="AU430" t="str">
            <v>240004</v>
          </cell>
          <cell r="AV430" t="str">
            <v>Apoyar la ejecución de las obras para el saneamiento de la cuenca del valle de México</v>
          </cell>
          <cell r="AW430" t="str">
            <v>Acción</v>
          </cell>
        </row>
        <row r="431">
          <cell r="AU431" t="str">
            <v>240005</v>
          </cell>
          <cell r="AV431" t="str">
            <v>Operar el sistema de tratamiento de aguas residuales</v>
          </cell>
          <cell r="AW431" t="str">
            <v>Acción</v>
          </cell>
        </row>
        <row r="432">
          <cell r="AU432" t="str">
            <v>240006</v>
          </cell>
          <cell r="AV432" t="str">
            <v>Realizar obras complementarias al sistema de drenaje</v>
          </cell>
          <cell r="AW432" t="str">
            <v>Acción</v>
          </cell>
        </row>
        <row r="433">
          <cell r="AU433" t="str">
            <v>240007</v>
          </cell>
          <cell r="AV433" t="str">
            <v>Ampliar y construir infraestructura para el sistema de tratamiento de aguas residuales</v>
          </cell>
          <cell r="AW433" t="str">
            <v>Obra</v>
          </cell>
        </row>
        <row r="434">
          <cell r="AU434" t="str">
            <v>240008</v>
          </cell>
          <cell r="AV434" t="str">
            <v>Mantener el sistema de tratamiento de aguas residuales</v>
          </cell>
          <cell r="AW434" t="str">
            <v>Acción</v>
          </cell>
        </row>
        <row r="435">
          <cell r="AU435" t="str">
            <v>240009</v>
          </cell>
          <cell r="AV435" t="str">
            <v>Realizar acciones de drenaje para apoyar el sistema comercial</v>
          </cell>
          <cell r="AW435" t="str">
            <v>Acción</v>
          </cell>
        </row>
        <row r="436">
          <cell r="AU436" t="str">
            <v>240060</v>
          </cell>
          <cell r="AV436" t="str">
            <v>Cubrir compromisos pendientes de acciones realizadas en ejercicios anteriores</v>
          </cell>
          <cell r="AW436" t="str">
            <v>S/N</v>
          </cell>
        </row>
        <row r="437">
          <cell r="AU437" t="str">
            <v>240302</v>
          </cell>
          <cell r="AV437" t="str">
            <v>Ampliar y construir infraestructura del sistema de drenaje</v>
          </cell>
          <cell r="AW437" t="str">
            <v>Obra</v>
          </cell>
        </row>
        <row r="438">
          <cell r="AU438" t="str">
            <v>241102</v>
          </cell>
          <cell r="AV438" t="str">
            <v>Ampliar y construir infraestructura del sistema de drenaje</v>
          </cell>
          <cell r="AW438" t="str">
            <v>Obra</v>
          </cell>
        </row>
        <row r="439">
          <cell r="AU439" t="str">
            <v>241103</v>
          </cell>
          <cell r="AV439" t="str">
            <v>Mantener la infraestructura del sistema de drenaje</v>
          </cell>
          <cell r="AW439" t="str">
            <v>Obra</v>
          </cell>
        </row>
        <row r="440">
          <cell r="AU440" t="str">
            <v>250001</v>
          </cell>
          <cell r="AV440" t="str">
            <v>Controlar emisiones contaminantes ambientales</v>
          </cell>
          <cell r="AW440" t="str">
            <v>Acción</v>
          </cell>
        </row>
        <row r="441">
          <cell r="AU441" t="str">
            <v>250002</v>
          </cell>
          <cell r="AV441" t="str">
            <v>Operar y mantener sistemas de monitoreo ambiental</v>
          </cell>
          <cell r="AW441" t="str">
            <v>Acción</v>
          </cell>
        </row>
        <row r="442">
          <cell r="AU442" t="str">
            <v>250003</v>
          </cell>
          <cell r="AV442" t="str">
            <v>Operar y tratar los residuos sólidos desde su recolección hasta su disposición final</v>
          </cell>
          <cell r="AW442" t="str">
            <v>Tonelada</v>
          </cell>
        </row>
        <row r="443">
          <cell r="AU443" t="str">
            <v>250004</v>
          </cell>
          <cell r="AV443" t="str">
            <v>Operar y Mantener plantas, estaciones de transferencia y sitios de disposición final</v>
          </cell>
          <cell r="AW443" t="str">
            <v>Planta</v>
          </cell>
        </row>
        <row r="444">
          <cell r="AU444" t="str">
            <v>250006</v>
          </cell>
          <cell r="AV444" t="str">
            <v>Operar el sistema de áreas naturales protegidas</v>
          </cell>
          <cell r="AW444" t="str">
            <v>Acción</v>
          </cell>
        </row>
        <row r="445">
          <cell r="AU445" t="str">
            <v>250007</v>
          </cell>
          <cell r="AV445" t="str">
            <v>Ampliar y construir infraestructura para la preservación de los recursos naturales</v>
          </cell>
          <cell r="AW445" t="str">
            <v>Obra</v>
          </cell>
        </row>
        <row r="446">
          <cell r="AU446" t="str">
            <v>250008</v>
          </cell>
          <cell r="AV446" t="str">
            <v>Realizar obras de acondicionamiento para el rescate del ex Lago de Texcoco</v>
          </cell>
          <cell r="AW446" t="str">
            <v>Obra</v>
          </cell>
        </row>
        <row r="447">
          <cell r="AU447" t="str">
            <v>250009</v>
          </cell>
          <cell r="AV447" t="str">
            <v>Construir rellenos sanitarios</v>
          </cell>
          <cell r="AW447" t="str">
            <v>Relleno Sanitario</v>
          </cell>
        </row>
        <row r="448">
          <cell r="AU448" t="str">
            <v>250010</v>
          </cell>
          <cell r="AV448" t="str">
            <v>Realizar acciones en materia de procuración ambiental y del ordenamiento territorial</v>
          </cell>
          <cell r="AW448" t="str">
            <v>Acción</v>
          </cell>
        </row>
        <row r="449">
          <cell r="AU449" t="str">
            <v>250011</v>
          </cell>
          <cell r="AV449" t="str">
            <v>Diseñar y operar instrumentos de planeación ambiental</v>
          </cell>
          <cell r="AW449" t="str">
            <v>Programa</v>
          </cell>
        </row>
        <row r="450">
          <cell r="AU450" t="str">
            <v>250012</v>
          </cell>
          <cell r="AV450" t="str">
            <v>Realizar la recolección de residuos sólidos</v>
          </cell>
          <cell r="AW450" t="str">
            <v>Tonelada</v>
          </cell>
        </row>
        <row r="451">
          <cell r="AU451" t="str">
            <v>250013</v>
          </cell>
          <cell r="AV451" t="str">
            <v>Financiar proyectos para conservar el medio ambiente, proteger la ecología y apoyar la educación ambiental</v>
          </cell>
          <cell r="AW451" t="str">
            <v>Proyecto</v>
          </cell>
        </row>
        <row r="452">
          <cell r="AU452" t="str">
            <v>250015</v>
          </cell>
          <cell r="AV452" t="str">
            <v>Operar y mantener rellenos sanitarios</v>
          </cell>
          <cell r="AW452" t="str">
            <v>Planta</v>
          </cell>
        </row>
        <row r="453">
          <cell r="AU453" t="str">
            <v>250017</v>
          </cell>
          <cell r="AV453" t="str">
            <v>Mantener y recuperar el suelo de conservación</v>
          </cell>
          <cell r="AW453" t="str">
            <v>Acción</v>
          </cell>
        </row>
        <row r="454">
          <cell r="AU454" t="str">
            <v>250018</v>
          </cell>
          <cell r="AV454" t="str">
            <v>Realizar acciones para la prevención del cambio climático y uso eficiente de la energía</v>
          </cell>
          <cell r="AW454" t="str">
            <v>Programa</v>
          </cell>
        </row>
        <row r="455">
          <cell r="AU455" t="str">
            <v>250019</v>
          </cell>
          <cell r="AV455" t="str">
            <v>Realizar acciones para la promoción de la cultura ambiental</v>
          </cell>
          <cell r="AW455" t="str">
            <v>Acción</v>
          </cell>
        </row>
        <row r="456">
          <cell r="AU456" t="str">
            <v>250020</v>
          </cell>
          <cell r="AV456" t="str">
            <v>Formular normas y otorgar licencias y permisos ambientales</v>
          </cell>
          <cell r="AW456" t="str">
            <v>Trámite</v>
          </cell>
        </row>
        <row r="457">
          <cell r="AU457" t="str">
            <v>250021</v>
          </cell>
          <cell r="AV457" t="str">
            <v>Elaborar y tramitar peritajes, así como dictámenes técnicos y periciales en materia de ordenamiento territorial</v>
          </cell>
          <cell r="AW457" t="str">
            <v>Dictamen</v>
          </cell>
        </row>
        <row r="458">
          <cell r="AU458" t="str">
            <v>250022</v>
          </cell>
          <cell r="AV458" t="str">
            <v>Operar el sistema de bosques, áreas verdes urbanas y zoológicos del Distrito Federal</v>
          </cell>
          <cell r="AW458" t="str">
            <v>Acción</v>
          </cell>
        </row>
        <row r="459">
          <cell r="AU459" t="str">
            <v>250023</v>
          </cell>
          <cell r="AV459" t="str">
            <v>Implementar el sistema de mejoramiento de micro cuencas</v>
          </cell>
          <cell r="AW459" t="str">
            <v>Programa</v>
          </cell>
        </row>
        <row r="460">
          <cell r="AU460" t="str">
            <v>250024</v>
          </cell>
          <cell r="AV460" t="str">
            <v>Realizar inspecciones y acciones de vigilancia ambiental</v>
          </cell>
          <cell r="AW460" t="str">
            <v>Acción</v>
          </cell>
        </row>
        <row r="461">
          <cell r="AU461" t="str">
            <v>250025</v>
          </cell>
          <cell r="AV461" t="str">
            <v>Mejoramiento de la movilidad para la protección ambiental</v>
          </cell>
          <cell r="AW461" t="str">
            <v>Programa</v>
          </cell>
        </row>
        <row r="462">
          <cell r="AU462" t="str">
            <v>250026</v>
          </cell>
          <cell r="AV462" t="str">
            <v>Realizar acciones para el mejoramiento ambiental de espacios públicos</v>
          </cell>
          <cell r="AW462" t="str">
            <v>Programa</v>
          </cell>
        </row>
        <row r="463">
          <cell r="AU463" t="str">
            <v>250027</v>
          </cell>
          <cell r="AV463" t="str">
            <v>Definir políticas de gestión integral de residuos sólidos</v>
          </cell>
          <cell r="AW463" t="str">
            <v>Programa</v>
          </cell>
        </row>
        <row r="464">
          <cell r="AU464" t="str">
            <v>250028</v>
          </cell>
          <cell r="AV464" t="str">
            <v>Ampliar y construir infraestructura para el mejoramiento de la movilidad y el fomento a la protección ambiental</v>
          </cell>
          <cell r="AW464" t="str">
            <v>Obra</v>
          </cell>
        </row>
        <row r="465">
          <cell r="AU465" t="str">
            <v>250059</v>
          </cell>
          <cell r="AV465" t="str">
            <v>Otorgar servicios de apoyo administrativo</v>
          </cell>
          <cell r="AW465" t="str">
            <v>A/P</v>
          </cell>
        </row>
        <row r="466">
          <cell r="AU466" t="str">
            <v>250060</v>
          </cell>
          <cell r="AV466" t="str">
            <v>Cubrir compromisos pendientes de acciones realizadas en ejercicios anteriores</v>
          </cell>
          <cell r="AW466" t="str">
            <v>S/N</v>
          </cell>
        </row>
        <row r="467">
          <cell r="AU467" t="str">
            <v>250101</v>
          </cell>
          <cell r="AV467" t="str">
            <v>Controlar emisiones contaminantes ambientales</v>
          </cell>
          <cell r="AW467" t="str">
            <v>Acción</v>
          </cell>
        </row>
        <row r="468">
          <cell r="AU468" t="str">
            <v>250260</v>
          </cell>
          <cell r="AV468" t="str">
            <v>Cubrir compromisos pendientes de acciones realizadas en ejercicios anteriores</v>
          </cell>
          <cell r="AW468" t="str">
            <v>S/N</v>
          </cell>
        </row>
        <row r="469">
          <cell r="AU469" t="str">
            <v>250628</v>
          </cell>
          <cell r="AV469" t="str">
            <v>Apoyar la participación social en acciones para la conservación y restauración de ecosistemas (APASO)</v>
          </cell>
          <cell r="AW469" t="str">
            <v>Proyecto</v>
          </cell>
        </row>
        <row r="470">
          <cell r="AU470" t="str">
            <v>250629</v>
          </cell>
          <cell r="AV470" t="str">
            <v>Otorgar fondos para la conservación y restauración de ecosistemas (FOCORE)</v>
          </cell>
          <cell r="AW470" t="str">
            <v>Convenio</v>
          </cell>
        </row>
        <row r="471">
          <cell r="AU471" t="str">
            <v>251106</v>
          </cell>
          <cell r="AV471" t="str">
            <v>Operar el sistema de áreas naturales protegidas</v>
          </cell>
          <cell r="AW471" t="str">
            <v>Acción</v>
          </cell>
        </row>
        <row r="472">
          <cell r="AU472" t="str">
            <v>251117</v>
          </cell>
          <cell r="AV472" t="str">
            <v>Mantener y recuperar el suelo de conservación</v>
          </cell>
          <cell r="AW472" t="str">
            <v>Acción</v>
          </cell>
        </row>
        <row r="473">
          <cell r="AU473" t="str">
            <v>260001</v>
          </cell>
          <cell r="AV473" t="str">
            <v>Realizar la impresión de documentos oficiales</v>
          </cell>
          <cell r="AW473" t="str">
            <v>Impreso</v>
          </cell>
        </row>
        <row r="474">
          <cell r="AU474" t="str">
            <v>260003</v>
          </cell>
          <cell r="AV474" t="str">
            <v>Producir material asfáltico</v>
          </cell>
          <cell r="AW474" t="str">
            <v>Tonelada</v>
          </cell>
        </row>
        <row r="475">
          <cell r="AU475" t="str">
            <v>260004</v>
          </cell>
          <cell r="AV475" t="str">
            <v>Arrendar espacios publicitarios</v>
          </cell>
          <cell r="AW475" t="str">
            <v>Espacio</v>
          </cell>
        </row>
        <row r="476">
          <cell r="AU476" t="str">
            <v>260005</v>
          </cell>
          <cell r="AV476" t="str">
            <v>Realizar compra y venta de predios</v>
          </cell>
          <cell r="AW476" t="str">
            <v>Predio</v>
          </cell>
        </row>
        <row r="477">
          <cell r="AU477" t="str">
            <v>260006</v>
          </cell>
          <cell r="AV477" t="str">
            <v>Prestar servicios de estacionamiento y parquímetro</v>
          </cell>
          <cell r="AW477" t="str">
            <v>Programa</v>
          </cell>
        </row>
        <row r="478">
          <cell r="AU478" t="str">
            <v>260060</v>
          </cell>
          <cell r="AV478" t="str">
            <v>Cubrir compromisos pendientes de acciones realizadas en ejercicios anteriores</v>
          </cell>
          <cell r="AW478" t="str">
            <v>S/N</v>
          </cell>
        </row>
        <row r="479">
          <cell r="AU479" t="str">
            <v>270001</v>
          </cell>
          <cell r="AV479" t="str">
            <v>Promover la inversión privada en el Distrito Federal</v>
          </cell>
          <cell r="AW479" t="str">
            <v>Acción</v>
          </cell>
        </row>
        <row r="480">
          <cell r="AU480" t="str">
            <v>270002</v>
          </cell>
          <cell r="AV480" t="str">
            <v>Realizar acciones de apoyo a los micro, pequeñas y mediana empresa</v>
          </cell>
          <cell r="AW480" t="str">
            <v>Acción</v>
          </cell>
        </row>
        <row r="481">
          <cell r="AU481" t="str">
            <v>270003</v>
          </cell>
          <cell r="AV481" t="str">
            <v>Realizar acciones para el reordenamiento del comercio en la vía pública</v>
          </cell>
          <cell r="AW481" t="str">
            <v>Acción</v>
          </cell>
        </row>
        <row r="482">
          <cell r="AU482" t="str">
            <v>270004</v>
          </cell>
          <cell r="AV482" t="str">
            <v>Ampliar y construir infraestructura de los sectores industrial, comercial y de servicios</v>
          </cell>
          <cell r="AW482" t="str">
            <v>Inmueble</v>
          </cell>
        </row>
        <row r="483">
          <cell r="AU483" t="str">
            <v>270005</v>
          </cell>
          <cell r="AV483" t="str">
            <v>Mantener la infraestructura de los sectores industrial, comercial y de servicios</v>
          </cell>
          <cell r="AW483" t="str">
            <v>Obra</v>
          </cell>
        </row>
        <row r="484">
          <cell r="AU484" t="str">
            <v>270006</v>
          </cell>
          <cell r="AV484" t="str">
            <v>Realizar acciones para fortalecer las actividades turísticas</v>
          </cell>
          <cell r="AW484" t="str">
            <v>Acción</v>
          </cell>
        </row>
        <row r="485">
          <cell r="AU485" t="str">
            <v>270007</v>
          </cell>
          <cell r="AV485" t="str">
            <v>Otorgar financiamiento a micro, pequeñas y medianas empresas</v>
          </cell>
          <cell r="AW485" t="str">
            <v>Crédito</v>
          </cell>
        </row>
        <row r="486">
          <cell r="AU486" t="str">
            <v>270008</v>
          </cell>
          <cell r="AV486" t="str">
            <v>Otorgar financiamiento para la comercialización de productos rurales</v>
          </cell>
          <cell r="AW486" t="str">
            <v>Crédito</v>
          </cell>
        </row>
        <row r="487">
          <cell r="AU487" t="str">
            <v>270009</v>
          </cell>
          <cell r="AV487" t="str">
            <v>Administrar Plazas Comerciales</v>
          </cell>
          <cell r="AW487" t="str">
            <v>Plazas</v>
          </cell>
        </row>
        <row r="488">
          <cell r="AU488" t="str">
            <v>270010</v>
          </cell>
          <cell r="AV488" t="str">
            <v>Promover la regularización de los establecimientos mercantiles e industriales</v>
          </cell>
          <cell r="AW488" t="str">
            <v>Acción</v>
          </cell>
        </row>
        <row r="489">
          <cell r="AU489" t="str">
            <v>270011</v>
          </cell>
          <cell r="AV489" t="str">
            <v>Promover la desregulación administrativa para el aumento de la competitividad de la Ciudad de México</v>
          </cell>
          <cell r="AW489" t="str">
            <v>Acción</v>
          </cell>
        </row>
        <row r="490">
          <cell r="AU490" t="str">
            <v>270012</v>
          </cell>
          <cell r="AV490" t="str">
            <v>Supervisar y operar el sistema de mercados públicos del Distrito Federal</v>
          </cell>
          <cell r="AW490" t="str">
            <v>Inspección</v>
          </cell>
        </row>
        <row r="491">
          <cell r="AU491" t="str">
            <v>270013</v>
          </cell>
          <cell r="AV491" t="str">
            <v>Operar Centros de Incubación de empresas</v>
          </cell>
          <cell r="AW491" t="str">
            <v>Centro</v>
          </cell>
        </row>
        <row r="492">
          <cell r="AU492" t="str">
            <v>270014</v>
          </cell>
          <cell r="AV492" t="str">
            <v>Diseñar indicadores y operar información estadística, geográfica y económica</v>
          </cell>
          <cell r="AW492" t="str">
            <v>Documento</v>
          </cell>
        </row>
        <row r="493">
          <cell r="AU493" t="str">
            <v>270015</v>
          </cell>
          <cell r="AV493" t="str">
            <v>Promover proyectos estratégicos de desarrollo económico y promoción al turismo</v>
          </cell>
          <cell r="AW493" t="str">
            <v>Proyecto</v>
          </cell>
        </row>
        <row r="494">
          <cell r="AU494" t="str">
            <v>270016</v>
          </cell>
          <cell r="AV494" t="str">
            <v>Promover la imagen de la Ciudad de México</v>
          </cell>
          <cell r="AW494" t="str">
            <v>Campaña</v>
          </cell>
        </row>
        <row r="495">
          <cell r="AU495" t="str">
            <v>270017</v>
          </cell>
          <cell r="AV495" t="str">
            <v>Realizar acciones de fortalecimiento para empresas turísticas</v>
          </cell>
          <cell r="AW495" t="str">
            <v>Acción</v>
          </cell>
        </row>
        <row r="496">
          <cell r="AU496" t="str">
            <v>270018</v>
          </cell>
          <cell r="AV496" t="str">
            <v>Operar el Sistema de Información Turística</v>
          </cell>
          <cell r="AW496" t="str">
            <v>Sistema</v>
          </cell>
        </row>
        <row r="497">
          <cell r="AU497" t="str">
            <v>270019</v>
          </cell>
          <cell r="AV497" t="str">
            <v>Supervisar el sistema de abastecimiento del Distrito Federal</v>
          </cell>
          <cell r="AW497" t="str">
            <v>A/P</v>
          </cell>
        </row>
        <row r="498">
          <cell r="AU498" t="str">
            <v>270020</v>
          </cell>
          <cell r="AV498" t="str">
            <v>Proporcionar atención a congresos, convenciones y eventos especiales</v>
          </cell>
          <cell r="AW498" t="str">
            <v>Acción</v>
          </cell>
        </row>
        <row r="499">
          <cell r="AU499" t="str">
            <v>270021</v>
          </cell>
          <cell r="AV499" t="str">
            <v>Otorgar créditos</v>
          </cell>
          <cell r="AW499" t="str">
            <v>Crédito</v>
          </cell>
        </row>
        <row r="500">
          <cell r="AU500" t="str">
            <v>270059</v>
          </cell>
          <cell r="AV500" t="str">
            <v>Otorgar servicios de apoyo administrativo</v>
          </cell>
          <cell r="AW500" t="str">
            <v>A/P</v>
          </cell>
        </row>
        <row r="501">
          <cell r="AU501" t="str">
            <v>270060</v>
          </cell>
          <cell r="AV501" t="str">
            <v>Cubrir compromisos pendientes de acciones realizadas en ejercicios anteriores</v>
          </cell>
          <cell r="AW501" t="str">
            <v>S/N</v>
          </cell>
        </row>
        <row r="502">
          <cell r="AU502" t="str">
            <v>270315</v>
          </cell>
          <cell r="AV502" t="str">
            <v>Promover proyectos estratégicos de desarrollo económico y promoción al turismo</v>
          </cell>
          <cell r="AW502" t="str">
            <v>Proyecto</v>
          </cell>
        </row>
        <row r="503">
          <cell r="AU503" t="str">
            <v>270607</v>
          </cell>
          <cell r="AV503" t="str">
            <v>Otorgar financiamiento a micro, pequeñas y medianas empresas</v>
          </cell>
          <cell r="AW503" t="str">
            <v>Crédito</v>
          </cell>
        </row>
        <row r="504">
          <cell r="AU504" t="str">
            <v>270608</v>
          </cell>
          <cell r="AV504" t="str">
            <v>Otorgar financiamiento para la comercialización de productos rurales</v>
          </cell>
          <cell r="AW504" t="str">
            <v>Crédito</v>
          </cell>
        </row>
        <row r="505">
          <cell r="AU505" t="str">
            <v>271801</v>
          </cell>
          <cell r="AV505" t="str">
            <v>Promover la inversión privada en el Distrito Federal</v>
          </cell>
          <cell r="AW505" t="str">
            <v>Acción</v>
          </cell>
        </row>
        <row r="506">
          <cell r="AU506" t="str">
            <v>271802</v>
          </cell>
          <cell r="AV506" t="str">
            <v>Realizar acciones de apoyo a los micro, pequeñas y mediana empresa</v>
          </cell>
          <cell r="AW506" t="str">
            <v>Acción</v>
          </cell>
        </row>
        <row r="507">
          <cell r="AU507" t="str">
            <v>280001</v>
          </cell>
          <cell r="AV507" t="str">
            <v>Realizar acciones de fomento a la producción agrícola, forestal y pecuaria</v>
          </cell>
          <cell r="AW507" t="str">
            <v>Acción</v>
          </cell>
        </row>
        <row r="508">
          <cell r="AU508" t="str">
            <v>280002</v>
          </cell>
          <cell r="AV508" t="str">
            <v>Rehabilitar los canales de las zonas chinamperas</v>
          </cell>
          <cell r="AW508" t="str">
            <v>Kilómetro</v>
          </cell>
        </row>
        <row r="509">
          <cell r="AU509" t="str">
            <v>280003</v>
          </cell>
          <cell r="AV509" t="str">
            <v>Ampliar y construir infraestructura agropecuaria</v>
          </cell>
          <cell r="AW509" t="str">
            <v>Obra</v>
          </cell>
        </row>
        <row r="510">
          <cell r="AU510" t="str">
            <v>280004</v>
          </cell>
          <cell r="AV510" t="str">
            <v>Producir y mantener plantas en viveros</v>
          </cell>
          <cell r="AW510" t="str">
            <v>Planta</v>
          </cell>
        </row>
        <row r="511">
          <cell r="AU511" t="str">
            <v>280005</v>
          </cell>
          <cell r="AV511" t="str">
            <v>Fomentar las actividades productivas relacionadas con la protección y restauración de los ecosistemas del suelo de conservación (PIEPS)</v>
          </cell>
          <cell r="AW511" t="str">
            <v>Proyecto</v>
          </cell>
        </row>
        <row r="512">
          <cell r="AU512" t="str">
            <v>280006</v>
          </cell>
          <cell r="AV512" t="str">
            <v>Apoyar a los productores en el suelo de conservación en proyectos que garantizan la sustentabilidad de los bienes y servicios ambientales (FOCOMDES)</v>
          </cell>
          <cell r="AW512" t="str">
            <v>Convenio</v>
          </cell>
        </row>
        <row r="513">
          <cell r="AU513" t="str">
            <v>280007</v>
          </cell>
          <cell r="AV513" t="str">
            <v>Organizar, capacitar y apoyar a productores agropecuarios</v>
          </cell>
          <cell r="AW513" t="str">
            <v>Acción</v>
          </cell>
        </row>
        <row r="514">
          <cell r="AU514" t="str">
            <v>280009</v>
          </cell>
          <cell r="AV514" t="str">
            <v>Promover al desarrollo sustentable de las actividades primarias</v>
          </cell>
          <cell r="AW514" t="str">
            <v>Acción</v>
          </cell>
        </row>
        <row r="515">
          <cell r="AU515" t="str">
            <v>280010</v>
          </cell>
          <cell r="AV515" t="str">
            <v>Promover acciones económicas para la explotación forestal sustentable</v>
          </cell>
          <cell r="AW515" t="str">
            <v>Convenio</v>
          </cell>
        </row>
        <row r="516">
          <cell r="AU516" t="str">
            <v>280011</v>
          </cell>
          <cell r="AV516" t="str">
            <v>Operar programas concurrentes de desarrollo rural</v>
          </cell>
          <cell r="AW516" t="str">
            <v>Programa</v>
          </cell>
        </row>
        <row r="517">
          <cell r="AU517" t="str">
            <v>280012</v>
          </cell>
          <cell r="AV517" t="str">
            <v>Realizar acciones de fomento y conservación forestal</v>
          </cell>
          <cell r="AW517" t="str">
            <v>Acción</v>
          </cell>
        </row>
        <row r="518">
          <cell r="AU518" t="str">
            <v>280013</v>
          </cell>
          <cell r="AV518" t="str">
            <v>Apoyar a productores afectados por continencias climatológicas</v>
          </cell>
          <cell r="AW518" t="str">
            <v>Productor</v>
          </cell>
        </row>
        <row r="519">
          <cell r="AU519" t="str">
            <v>280059</v>
          </cell>
          <cell r="AV519" t="str">
            <v>Otorgar servicios de apoyo administrativo</v>
          </cell>
          <cell r="AW519" t="str">
            <v>A/P</v>
          </cell>
        </row>
        <row r="520">
          <cell r="AU520" t="str">
            <v>280060</v>
          </cell>
          <cell r="AV520" t="str">
            <v>Cubrir compromisos pendientes de acciones realizadas en ejercicios anteriores</v>
          </cell>
          <cell r="AW520" t="str">
            <v>S/N</v>
          </cell>
        </row>
        <row r="521">
          <cell r="AU521" t="str">
            <v>280260</v>
          </cell>
          <cell r="AV521" t="str">
            <v>Cubrir compromisos pendientes de acciones realizadas en ejercicios anteriores</v>
          </cell>
          <cell r="AW521" t="str">
            <v>S/N</v>
          </cell>
        </row>
        <row r="522">
          <cell r="AU522" t="str">
            <v>280605</v>
          </cell>
          <cell r="AV522" t="str">
            <v>Fomentar las actividades productivas relacionadas con la protección y restauración de los ecosistemas del suelo de conservación (PIEPS)</v>
          </cell>
          <cell r="AW522" t="str">
            <v>Proyecto</v>
          </cell>
        </row>
        <row r="523">
          <cell r="AU523" t="str">
            <v>280606</v>
          </cell>
          <cell r="AV523" t="str">
            <v>Apoyar a los productores en el suelo de conservación en proyectos que garantizan la sustentabilidad de los bienes y servicios ambientales (FOCOMDES)</v>
          </cell>
          <cell r="AW523" t="str">
            <v>Convenio</v>
          </cell>
        </row>
        <row r="524">
          <cell r="AU524" t="str">
            <v>280608</v>
          </cell>
          <cell r="AV524" t="str">
            <v>Desarrollar programas agropecuarios a través de la Alianza para el Campo</v>
          </cell>
          <cell r="AW524" t="str">
            <v>Programa</v>
          </cell>
        </row>
        <row r="525">
          <cell r="AU525" t="str">
            <v>280610</v>
          </cell>
          <cell r="AV525" t="str">
            <v>Promover acciones económicas para la explotación forestal sustentable-</v>
          </cell>
          <cell r="AW525" t="str">
            <v>Convenio</v>
          </cell>
        </row>
        <row r="526">
          <cell r="AU526" t="str">
            <v>290001</v>
          </cell>
          <cell r="AV526" t="str">
            <v>Realizar acciones de fomento al empleo</v>
          </cell>
          <cell r="AW526" t="str">
            <v>Acción</v>
          </cell>
        </row>
        <row r="527">
          <cell r="AU527" t="str">
            <v>290002</v>
          </cell>
          <cell r="AV527" t="str">
            <v>Proporcionar atención a trabajadores no asalariados</v>
          </cell>
          <cell r="AW527" t="str">
            <v>Persona</v>
          </cell>
        </row>
        <row r="528">
          <cell r="AU528" t="str">
            <v>290003</v>
          </cell>
          <cell r="AV528" t="str">
            <v>Operar el programa de apoyo al empleo (PAE)</v>
          </cell>
          <cell r="AW528" t="str">
            <v>Apoyo</v>
          </cell>
        </row>
        <row r="529">
          <cell r="AU529" t="str">
            <v>290004</v>
          </cell>
          <cell r="AV529" t="str">
            <v>Otorgar apoyo a desempleados</v>
          </cell>
          <cell r="AW529" t="str">
            <v>Persona</v>
          </cell>
        </row>
        <row r="530">
          <cell r="AU530" t="str">
            <v>290005</v>
          </cell>
          <cell r="AV530" t="str">
            <v>Realizar acciones encaminadas al comercio en vía pública</v>
          </cell>
          <cell r="AW530" t="str">
            <v>Acción</v>
          </cell>
        </row>
        <row r="531">
          <cell r="AU531" t="str">
            <v>290006</v>
          </cell>
          <cell r="AV531" t="str">
            <v>Realizar acciones de capacitación</v>
          </cell>
          <cell r="AW531" t="str">
            <v>Acción</v>
          </cell>
        </row>
        <row r="532">
          <cell r="AU532" t="str">
            <v>290007</v>
          </cell>
          <cell r="AV532" t="str">
            <v>Promover la vinculación entre oferta y demanda de empleo</v>
          </cell>
          <cell r="AW532" t="str">
            <v>Acción</v>
          </cell>
        </row>
        <row r="533">
          <cell r="AU533" t="str">
            <v>290008</v>
          </cell>
          <cell r="AV533" t="str">
            <v>Supervisar las condiciones de seguridad y sanidad en el trabajo</v>
          </cell>
          <cell r="AW533" t="str">
            <v>Acción</v>
          </cell>
        </row>
        <row r="534">
          <cell r="AU534" t="str">
            <v>290009</v>
          </cell>
          <cell r="AV534" t="str">
            <v>Brindar atención al menor trabajador</v>
          </cell>
          <cell r="AW534" t="str">
            <v>Acción</v>
          </cell>
        </row>
        <row r="535">
          <cell r="AU535" t="str">
            <v>290010</v>
          </cell>
          <cell r="AV535" t="str">
            <v>Realizar acciones sobre procuración de justicia laboral</v>
          </cell>
          <cell r="AW535" t="str">
            <v>Acción</v>
          </cell>
        </row>
        <row r="536">
          <cell r="AU536" t="str">
            <v>290011</v>
          </cell>
          <cell r="AV536" t="str">
            <v>Operar el seguro de desempleo del Distrito Federal</v>
          </cell>
          <cell r="AW536" t="str">
            <v>Persona</v>
          </cell>
        </row>
        <row r="537">
          <cell r="AU537" t="str">
            <v>290059</v>
          </cell>
          <cell r="AV537" t="str">
            <v>Otorgar servicios de apoyo administrativo</v>
          </cell>
          <cell r="AW537" t="str">
            <v>A/P</v>
          </cell>
        </row>
        <row r="538">
          <cell r="AU538" t="str">
            <v>290060</v>
          </cell>
          <cell r="AV538" t="str">
            <v>Cubrir compromisos pendientes de acciones realizadas en ejercicios anteriores</v>
          </cell>
          <cell r="AW538" t="str">
            <v>S/N</v>
          </cell>
        </row>
        <row r="539">
          <cell r="AU539" t="str">
            <v>290603</v>
          </cell>
          <cell r="AV539" t="str">
            <v>Operar el Programa de Apoyo al Empleo (PAE)</v>
          </cell>
          <cell r="AW539" t="str">
            <v>Apoyo</v>
          </cell>
        </row>
        <row r="540">
          <cell r="AU540" t="str">
            <v>290604</v>
          </cell>
          <cell r="AV540" t="str">
            <v>Otorgar apoyo a desempleados</v>
          </cell>
          <cell r="AW540" t="str">
            <v>Persona</v>
          </cell>
        </row>
        <row r="541">
          <cell r="AU541" t="str">
            <v>290611</v>
          </cell>
          <cell r="AV541" t="str">
            <v>Operar el Seguro de Desempleo del Distrito Federal</v>
          </cell>
          <cell r="AW541" t="str">
            <v>Persona</v>
          </cell>
        </row>
        <row r="542">
          <cell r="AU542" t="str">
            <v>290612</v>
          </cell>
          <cell r="AV542" t="str">
            <v>Fomentar proyectos productivos para cooperativas</v>
          </cell>
          <cell r="AW542" t="str">
            <v>Proyecto</v>
          </cell>
        </row>
        <row r="543">
          <cell r="AU543" t="str">
            <v>290660</v>
          </cell>
          <cell r="AV543" t="str">
            <v>Cubrir compromisos pendientes de acciones realizadas en ejercicios anteriores</v>
          </cell>
          <cell r="AW543" t="str">
            <v>S/N</v>
          </cell>
        </row>
      </sheetData>
      <sheetData sheetId="1">
        <row r="1">
          <cell r="A1" t="str">
            <v>s</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s>
    <sheetDataSet>
      <sheetData sheetId="0">
        <row r="4">
          <cell r="Y4" t="str">
            <v>ASAMBLEA LEGISLATIVA DEL DF</v>
          </cell>
        </row>
        <row r="5">
          <cell r="Y5" t="str">
            <v>AUTORIDAD DEL CENTRO HISTÓRICO</v>
          </cell>
          <cell r="AJ5" t="str">
            <v>01C001</v>
          </cell>
          <cell r="AK5" t="str">
            <v>JEFATURA DE GOBIERNO DEL DF</v>
          </cell>
          <cell r="AL5" t="str">
            <v>UNIDAD RESPONSABLE: 01 C0 01 JEFATURA DE GOBIERNO DEL DF</v>
          </cell>
          <cell r="AM5" t="str">
            <v>JEFATURA</v>
          </cell>
          <cell r="AO5" t="str">
            <v>01</v>
          </cell>
          <cell r="AP5" t="str">
            <v>LEGISLATIVO</v>
          </cell>
          <cell r="AR5" t="str">
            <v>00</v>
          </cell>
          <cell r="AS5" t="str">
            <v>Acciones del Programa Normal</v>
          </cell>
          <cell r="AU5" t="str">
            <v>000000</v>
          </cell>
          <cell r="AV5" t="str">
            <v>Actividad especial para operaciones ajenas</v>
          </cell>
          <cell r="AW5" t="str">
            <v>---</v>
          </cell>
          <cell r="AY5" t="str">
            <v>ASAMBLEA LEGISLATIVA DEL DF</v>
          </cell>
          <cell r="AZ5" t="str">
            <v>UNIDAD RESPONSABLE: 17 L0 00 ASAMBLEA LEGISLATIVA DEL DF</v>
          </cell>
          <cell r="DE5" t="str">
            <v>ASAMBLEA LEGISLATIVA DEL DF</v>
          </cell>
          <cell r="DF5" t="str">
            <v>NO</v>
          </cell>
          <cell r="DH5" t="str">
            <v>ASAMBLEA LEGISLATIVA DEL DF</v>
          </cell>
          <cell r="DI5" t="str">
            <v>NO</v>
          </cell>
        </row>
        <row r="6">
          <cell r="Y6" t="str">
            <v>CAJA DE PREVISIÓN DE LA POLICÍA AUXILIAR DEL DF</v>
          </cell>
          <cell r="AJ6" t="str">
            <v>01CD01</v>
          </cell>
          <cell r="AK6" t="str">
            <v>AUTORIDAD DEL CENTRO HISTÓRICO</v>
          </cell>
          <cell r="AL6" t="str">
            <v>UNIDAD RESPONSABLE: 01 CD 01 AUTORIDAD DEL CENTRO HISTÓRICO</v>
          </cell>
          <cell r="AM6" t="str">
            <v>ACH</v>
          </cell>
          <cell r="AO6" t="str">
            <v>02</v>
          </cell>
          <cell r="AP6" t="str">
            <v>IMPARTICIÓN DE JUSTICIA</v>
          </cell>
          <cell r="AR6" t="str">
            <v>01</v>
          </cell>
          <cell r="AS6" t="str">
            <v>Proyecto GEF</v>
          </cell>
          <cell r="AU6" t="str">
            <v>010042</v>
          </cell>
          <cell r="AV6" t="str">
            <v>Transferencias a Órganos Autónomos</v>
          </cell>
          <cell r="AW6" t="str">
            <v>A/P</v>
          </cell>
          <cell r="AY6" t="str">
            <v>AUTORIDAD DEL CENTRO HISTÓRICO</v>
          </cell>
          <cell r="AZ6" t="str">
            <v>UNIDAD RESPONSABLE: 01 CD 01 AUTORIDAD DEL CENTRO HISTÓRICO</v>
          </cell>
          <cell r="DE6" t="str">
            <v>AUTORIDAD DEL CENTRO HISTÓRICO</v>
          </cell>
          <cell r="DF6" t="str">
            <v>NO</v>
          </cell>
          <cell r="DH6" t="str">
            <v>AUTORIDAD DEL CENTRO HISTÓRICO</v>
          </cell>
          <cell r="DI6" t="str">
            <v>NO</v>
          </cell>
        </row>
        <row r="7">
          <cell r="Y7" t="str">
            <v>CAJA DE PREVISIÓN DE LA POLICÍA PREVENTIVA</v>
          </cell>
          <cell r="AJ7" t="str">
            <v>01PDDF</v>
          </cell>
          <cell r="AK7" t="str">
            <v>SISTEMA PARA EL DESARROLLO INTEGRAL DE LA FAMILIA DEL DF</v>
          </cell>
          <cell r="AL7" t="str">
            <v>UNIDAD RESPONSABLE: 01 PD DF SISTEMA PARA EL DESARROLLO INTEGRAL DE LA FAMILIA DEL DF</v>
          </cell>
          <cell r="AM7" t="str">
            <v>DIFDF</v>
          </cell>
          <cell r="AO7" t="str">
            <v>03</v>
          </cell>
          <cell r="AP7" t="str">
            <v>ADMINISTRACIÓN PÚBLICA</v>
          </cell>
          <cell r="AR7" t="str">
            <v>02</v>
          </cell>
          <cell r="AS7" t="str">
            <v>Programa Nacional de Seguridad Pública</v>
          </cell>
          <cell r="AU7" t="str">
            <v>020042</v>
          </cell>
          <cell r="AV7" t="str">
            <v>Transferencias a Órganos Autónomos</v>
          </cell>
          <cell r="AW7" t="str">
            <v>A/P</v>
          </cell>
          <cell r="AY7" t="str">
            <v>CAJA DE PREVISIÓN DE LA POLICÍA AUXILIAR DEL DF</v>
          </cell>
          <cell r="AZ7" t="str">
            <v>UNIDAD RESPONSABLE: 11 PD PA CAJA DE PREVISIÓN DE LA POLICÍA AUXILIAR DEL DF</v>
          </cell>
          <cell r="DE7" t="str">
            <v>CAJA DE PREVISIÓN DE LA POLICÍA AUXILIAR DEL DF</v>
          </cell>
          <cell r="DF7" t="str">
            <v>NO</v>
          </cell>
          <cell r="DH7" t="str">
            <v>CAJA DE PREVISIÓN DE LA POLICÍA AUXILIAR DEL DF</v>
          </cell>
          <cell r="DI7" t="str">
            <v>NO</v>
          </cell>
        </row>
        <row r="8">
          <cell r="Y8" t="str">
            <v>CAJA DE PREVISIÓN PARA TRABAJADORES A LISTA DE RAYA DEL GDF</v>
          </cell>
          <cell r="AJ8" t="str">
            <v>02C001</v>
          </cell>
          <cell r="AK8" t="str">
            <v>SECRETARÍA DE GOBIERNO</v>
          </cell>
          <cell r="AL8" t="str">
            <v>UNIDAD RESPONSABLE: 02 C0 01 SECRETARÍA DE GOBIERNO</v>
          </cell>
          <cell r="AM8" t="str">
            <v>GOBIERNO</v>
          </cell>
          <cell r="AO8" t="str">
            <v>04</v>
          </cell>
          <cell r="AP8" t="str">
            <v>CONTROL Y EVALUACIÓN DE LA GESTIÓN GUBERNAMENTAL</v>
          </cell>
          <cell r="AR8" t="str">
            <v>03</v>
          </cell>
          <cell r="AS8" t="str">
            <v>Corredor Turístico Reforma-Centro Histórico</v>
          </cell>
          <cell r="AU8" t="str">
            <v>020258</v>
          </cell>
          <cell r="AV8" t="str">
            <v>Operar el programa nacional de seguridad pública</v>
          </cell>
          <cell r="AW8" t="str">
            <v>Programa</v>
          </cell>
          <cell r="AY8" t="str">
            <v>CAJA DE PREVISIÓN DE LA POLICÍA PREVENTIVA</v>
          </cell>
          <cell r="AZ8" t="str">
            <v>UNIDAD RESPONSABLE: 12 PD PP CAJA DE PREVISIÓN DE LA POLICÍA PREVENTIVA</v>
          </cell>
          <cell r="DE8" t="str">
            <v>CAJA DE PREVISIÓN DE LA POLICÍA PREVENTIVA</v>
          </cell>
          <cell r="DF8" t="str">
            <v>NO</v>
          </cell>
          <cell r="DH8" t="str">
            <v>CAJA DE PREVISIÓN DE LA POLICÍA PREVENTIVA</v>
          </cell>
          <cell r="DI8" t="str">
            <v>NO</v>
          </cell>
        </row>
        <row r="9">
          <cell r="Y9" t="str">
            <v>COMISIÓN DE DERECHOS HUMANOS DEL DF</v>
          </cell>
          <cell r="AJ9" t="str">
            <v>02CD01</v>
          </cell>
          <cell r="AK9" t="str">
            <v>DELEGACIÓN ÁLVARO OBREGÓN</v>
          </cell>
          <cell r="AL9" t="str">
            <v>UNIDAD RESPONSABLE: 02 CD 01 DELEGACIÓN ÁLVARO OBREGÓN</v>
          </cell>
          <cell r="AM9" t="str">
            <v>AO</v>
          </cell>
          <cell r="AO9" t="str">
            <v>05</v>
          </cell>
          <cell r="AP9" t="str">
            <v>CONDUCCIÓN Y COORDINACIÓN DE LA POLÍTICA DE DESARROLLO</v>
          </cell>
          <cell r="AR9" t="str">
            <v>04</v>
          </cell>
          <cell r="AS9" t="str">
            <v>Infraestructura escolar de nivel básico</v>
          </cell>
          <cell r="AU9" t="str">
            <v>030001</v>
          </cell>
          <cell r="AV9" t="str">
            <v>Proporcionar servicios administrativos en el sector central del Distrito Federal</v>
          </cell>
          <cell r="AW9" t="str">
            <v>Acción</v>
          </cell>
          <cell r="AY9" t="str">
            <v>CAJA DE PREVISIÓN PARA TRABAJADORES A LISTA DE RAYA DEL GDF</v>
          </cell>
          <cell r="AZ9" t="str">
            <v>UNIDAD RESPONSABLE: 12 PD LR CAJA DE PREVISIÓN PARA TRABAJADORES A LISTA DE RAYA DEL GDF</v>
          </cell>
          <cell r="DE9" t="str">
            <v>CAJA DE PREVISIÓN PARA TRABAJADORES A LISTA DE RAYA DEL GDF</v>
          </cell>
          <cell r="DF9" t="str">
            <v>NO</v>
          </cell>
          <cell r="DH9" t="str">
            <v>CAJA DE PREVISIÓN PARA TRABAJADORES A LISTA DE RAYA DEL GDF</v>
          </cell>
          <cell r="DI9" t="str">
            <v>NO</v>
          </cell>
        </row>
        <row r="10">
          <cell r="Y10" t="str">
            <v>CONSEJERÍA JURÍDICA Y SERVICIOS LEGALES</v>
          </cell>
          <cell r="AA10" t="str">
            <v>&lt;Seleccione una opción de esta lista&gt;</v>
          </cell>
          <cell r="AJ10" t="str">
            <v>02CD02</v>
          </cell>
          <cell r="AK10" t="str">
            <v>DELEGACIÓN AZCAPOTZALCO</v>
          </cell>
          <cell r="AL10" t="str">
            <v>UNIDAD RESPONSABLE: 02 CD 02 DELEGACIÓN AZCAPOTZALCO</v>
          </cell>
          <cell r="AM10" t="str">
            <v>AZC</v>
          </cell>
          <cell r="AO10" t="str">
            <v>06</v>
          </cell>
          <cell r="AP10" t="str">
            <v>ADMINISTRACIÓN DE LA HACIENDA PÚBLICA</v>
          </cell>
          <cell r="AR10" t="str">
            <v>06</v>
          </cell>
          <cell r="AS10" t="str">
            <v>Equidad en la Ciudad</v>
          </cell>
          <cell r="AU10" t="str">
            <v>030002</v>
          </cell>
          <cell r="AV10" t="str">
            <v>Realizar acciones en materia de adquisiciones y servicios generales del Gobierno del Distrito Federal</v>
          </cell>
          <cell r="AW10" t="str">
            <v>A/P</v>
          </cell>
          <cell r="AY10" t="str">
            <v>COMISIÓN DE DERECHOS HUMANOS DEL DF</v>
          </cell>
          <cell r="AZ10" t="str">
            <v>UNIDAD RESPONSABLE: 23 A0 00 COMISIÓN DE DERECHOS HUMANOS DEL DF</v>
          </cell>
          <cell r="DE10" t="str">
            <v>COMISIÓN DE DERECHOS HUMANOS DEL DF</v>
          </cell>
          <cell r="DF10" t="str">
            <v>NO</v>
          </cell>
          <cell r="DH10" t="str">
            <v>COMISIÓN DE DERECHOS HUMANOS DEL DF</v>
          </cell>
          <cell r="DI10" t="str">
            <v>NO</v>
          </cell>
        </row>
        <row r="11">
          <cell r="Y11" t="str">
            <v>CONSEJO DE EVALUACIÓN DEL DESARROLLO SOCIAL DEL DF</v>
          </cell>
          <cell r="AA11" t="str">
            <v>VAYA A LA HOJA INICIO Y SELECIONE LA UNIDAD RESPONSABLE CORRESPONDIENTE A ESTE INFORME</v>
          </cell>
          <cell r="AJ11" t="str">
            <v>02CD03</v>
          </cell>
          <cell r="AK11" t="str">
            <v>DELEGACIÓN BENITO JUÁREZ</v>
          </cell>
          <cell r="AL11" t="str">
            <v>UNIDAD RESPONSABLE: 02 CD 03 DELEGACIÓN BENITO JUÁREZ</v>
          </cell>
          <cell r="AM11" t="str">
            <v>BJ</v>
          </cell>
          <cell r="AO11" t="str">
            <v>07</v>
          </cell>
          <cell r="AP11" t="str">
            <v>PROCESOS ELECTORALES</v>
          </cell>
          <cell r="AR11" t="str">
            <v>11</v>
          </cell>
          <cell r="AS11" t="str">
            <v>Hábitat</v>
          </cell>
          <cell r="AU11" t="str">
            <v>030003</v>
          </cell>
          <cell r="AV11" t="str">
            <v>Operar el programa integral del Registro Civil</v>
          </cell>
          <cell r="AW11" t="str">
            <v>Programa</v>
          </cell>
          <cell r="AY11" t="str">
            <v>CONSEJERÍA JURÍDICA Y SERVICIOS LEGALES</v>
          </cell>
          <cell r="AZ11" t="str">
            <v>UNIDAD RESPONSABLE: 25 C0 01 CONSEJERÍA JURÍDICA Y SERVICIOS LEGALES</v>
          </cell>
          <cell r="DE11" t="str">
            <v>CONSEJERÍA JURÍDICA Y SERVICIOS LEGALES</v>
          </cell>
          <cell r="DF11" t="str">
            <v>NO</v>
          </cell>
          <cell r="DH11" t="str">
            <v>CONSEJERÍA JURÍDICA Y SERVICIOS LEGALES</v>
          </cell>
          <cell r="DI11" t="str">
            <v>NO</v>
          </cell>
        </row>
        <row r="12">
          <cell r="Y12" t="str">
            <v>CONSEJO DE LA JUDICATURA DEL DF</v>
          </cell>
          <cell r="AA12" t="str">
            <v>VAYA A LA HOJA INICIO Y SELECIONE EL PERIODO CORRESPONDIENTE A ESTE INFORME</v>
          </cell>
          <cell r="AJ12" t="str">
            <v>02CD04</v>
          </cell>
          <cell r="AK12" t="str">
            <v>DELEGACIÓN COYOACÁN</v>
          </cell>
          <cell r="AL12" t="str">
            <v>UNIDAD RESPONSABLE: 02 CD 04 DELEGACIÓN COYOACÁN</v>
          </cell>
          <cell r="AM12" t="str">
            <v>COY</v>
          </cell>
          <cell r="AO12" t="str">
            <v>08</v>
          </cell>
          <cell r="AP12" t="str">
            <v>SEGURIDAD PÚBLICA</v>
          </cell>
          <cell r="AR12" t="str">
            <v>12</v>
          </cell>
          <cell r="AS12" t="str">
            <v>Seguro Popular</v>
          </cell>
          <cell r="AU12" t="str">
            <v>030004</v>
          </cell>
          <cell r="AV12" t="str">
            <v>Proporcionar servicios legales</v>
          </cell>
          <cell r="AW12" t="str">
            <v>Acción</v>
          </cell>
          <cell r="AY12" t="str">
            <v>CONSEJO DE EVALUACIÓN DEL DESARROLLO SOCIAL DEL DF</v>
          </cell>
          <cell r="AZ12" t="str">
            <v>UNIDAD RESPONSABLE: 08 PD CE CONSEJO DE EVALUACIÓN DEL DESARROLLO SOCIAL DEL DF</v>
          </cell>
          <cell r="DE12" t="str">
            <v>CONSEJO DE EVALUACIÓN DEL DESARROLLO SOCIAL DEL DF</v>
          </cell>
          <cell r="DF12" t="str">
            <v>NO</v>
          </cell>
          <cell r="DH12" t="str">
            <v>CONSEJO DE EVALUACIÓN DEL DESARROLLO SOCIAL DEL DF</v>
          </cell>
          <cell r="DI12" t="str">
            <v>NO</v>
          </cell>
        </row>
        <row r="13">
          <cell r="Y13" t="str">
            <v>CONTADURÍA MAYOR DE HACIENDA DE LA ALDF</v>
          </cell>
          <cell r="AJ13" t="str">
            <v>02CD05</v>
          </cell>
          <cell r="AK13" t="str">
            <v>DELEGACIÓN CUAJIMALPA DE MORELOS</v>
          </cell>
          <cell r="AL13" t="str">
            <v>UNIDAD RESPONSABLE: 02 CD 05 DELEGACIÓN CUAJIMALPA DE MORELOS</v>
          </cell>
          <cell r="AM13" t="str">
            <v>CUAJ</v>
          </cell>
          <cell r="AO13" t="str">
            <v>09</v>
          </cell>
          <cell r="AP13" t="str">
            <v>PROTECCIÓN CIVIL</v>
          </cell>
          <cell r="AR13" t="str">
            <v>15</v>
          </cell>
          <cell r="AS13" t="str">
            <v>Recuperación de espacios públicos</v>
          </cell>
          <cell r="AU13" t="str">
            <v>030006</v>
          </cell>
          <cell r="AV13" t="str">
            <v>Elaborar decretos de expropiación y desincorporación</v>
          </cell>
          <cell r="AW13" t="str">
            <v>Documento</v>
          </cell>
          <cell r="AY13" t="str">
            <v>CONSEJO DE LA JUDICATURA DEL DF</v>
          </cell>
          <cell r="AZ13" t="str">
            <v>UNIDAD RESPONSABLE: 20 J0 00 CONSEJO DE LA JUDICATURA DEL DF</v>
          </cell>
          <cell r="DE13" t="str">
            <v>CONSEJO DE LA JUDICATURA DEL DF</v>
          </cell>
          <cell r="DF13" t="str">
            <v>NO</v>
          </cell>
          <cell r="DH13" t="str">
            <v>CONSEJO DE LA JUDICATURA DEL DF</v>
          </cell>
          <cell r="DI13" t="str">
            <v>NO</v>
          </cell>
        </row>
        <row r="14">
          <cell r="Y14" t="str">
            <v>CONTRALORÍA GENERAL</v>
          </cell>
          <cell r="AJ14" t="str">
            <v>02CD06</v>
          </cell>
          <cell r="AK14" t="str">
            <v>DELEGACIÓN CUAUHTÉMOC</v>
          </cell>
          <cell r="AL14" t="str">
            <v>UNIDAD RESPONSABLE: 02 CD 06 DELEGACIÓN CUAUHTÉMOC</v>
          </cell>
          <cell r="AM14" t="str">
            <v>CUAU</v>
          </cell>
          <cell r="AO14" t="str">
            <v>10</v>
          </cell>
          <cell r="AP14" t="str">
            <v>READAPTACIÓN SOCIAL</v>
          </cell>
          <cell r="AR14">
            <v>16</v>
          </cell>
          <cell r="AS14" t="str">
            <v>Fortalecimiento de las funciones de las Delegaciones en Materia de Seguridad  Pública</v>
          </cell>
          <cell r="AU14" t="str">
            <v>030007</v>
          </cell>
          <cell r="AV14" t="str">
            <v>Publicar la Gaceta Oficial del Gobierno del Distrito Federal</v>
          </cell>
          <cell r="AW14" t="str">
            <v>Ejemplar</v>
          </cell>
          <cell r="AY14" t="str">
            <v>CONTADURÍA MAYOR DE HACIENDA DE LA ALDF</v>
          </cell>
          <cell r="AZ14" t="str">
            <v>UNIDAD RESPONSABLE: 18 L0 00 CONTADURÍA MAYOR DE HACIENDA DE LA ALDF</v>
          </cell>
          <cell r="DE14" t="str">
            <v>CONTADURÍA MAYOR DE HACIENDA DE LA ALDF</v>
          </cell>
          <cell r="DF14" t="str">
            <v>NO</v>
          </cell>
          <cell r="DH14" t="str">
            <v>CONTADURÍA MAYOR DE HACIENDA DE LA ALDF</v>
          </cell>
          <cell r="DI14" t="str">
            <v>NO</v>
          </cell>
        </row>
        <row r="15">
          <cell r="Y15" t="str">
            <v>CORPORACIÓN MEXICANA DE IMPRESIÓN S.A. DE C.V.</v>
          </cell>
          <cell r="AJ15" t="str">
            <v>02CD07</v>
          </cell>
          <cell r="AK15" t="str">
            <v>DELEGACIÓN GUSTAVO A. MADERO</v>
          </cell>
          <cell r="AL15" t="str">
            <v>UNIDAD RESPONSABLE: 02 CD 07 DELEGACIÓN GUSTAVO A. MADERO</v>
          </cell>
          <cell r="AM15" t="str">
            <v>GAM</v>
          </cell>
          <cell r="AO15" t="str">
            <v>11</v>
          </cell>
          <cell r="AP15" t="str">
            <v>PROCURACIÓN DE JUSTICIA</v>
          </cell>
          <cell r="AR15">
            <v>17</v>
          </cell>
          <cell r="AS15" t="str">
            <v>Fondo de Coinversión</v>
          </cell>
          <cell r="AU15" t="str">
            <v>030008</v>
          </cell>
          <cell r="AV15" t="str">
            <v>Administrar los recursos materiales y humanos del Gobierno del Distrito Federal</v>
          </cell>
          <cell r="AW15" t="str">
            <v>Acción</v>
          </cell>
          <cell r="AY15" t="str">
            <v>CONTRALORÍA GENERAL</v>
          </cell>
          <cell r="AZ15" t="str">
            <v>UNIDAD RESPONSABLE: 13 C0 01 CONTRALORÍA GENERAL</v>
          </cell>
          <cell r="DE15" t="str">
            <v>CONTRALORÍA GENERAL</v>
          </cell>
          <cell r="DF15" t="str">
            <v>NO</v>
          </cell>
          <cell r="DH15" t="str">
            <v>CONTRALORÍA GENERAL</v>
          </cell>
          <cell r="DI15" t="str">
            <v>NO</v>
          </cell>
        </row>
        <row r="16">
          <cell r="Y16" t="str">
            <v>DELEGACIÓN ÁLVARO OBREGÓN</v>
          </cell>
          <cell r="AJ16" t="str">
            <v>02CD08</v>
          </cell>
          <cell r="AK16" t="str">
            <v>DELEGACIÓN IZTACALCO</v>
          </cell>
          <cell r="AL16" t="str">
            <v>UNIDAD RESPONSABLE: 02 CD 08 DELEGACIÓN IZTACALCO</v>
          </cell>
          <cell r="AM16" t="str">
            <v>IZT</v>
          </cell>
          <cell r="AO16" t="str">
            <v>12</v>
          </cell>
          <cell r="AP16" t="str">
            <v>IGUALDAD DE GÉNERO</v>
          </cell>
          <cell r="AR16">
            <v>18</v>
          </cell>
          <cell r="AS16" t="str">
            <v>Programa para el Desarrollo de la Industria de Software y Pyme</v>
          </cell>
          <cell r="AU16" t="str">
            <v>030009</v>
          </cell>
          <cell r="AV16" t="str">
            <v>Administrar el patrimonio inmobiliario del Distrito Federal</v>
          </cell>
          <cell r="AW16" t="str">
            <v>A/P</v>
          </cell>
          <cell r="AY16" t="str">
            <v>CORPORACIÓN MEXICANA DE IMPRESIÓN S.A. DE C.V.</v>
          </cell>
          <cell r="AZ16" t="str">
            <v>UNIDAD RESPONSABLE: 12 PE CM CORPORACIÓN MEXICANA DE IMPRESIÓN S.A. DE C.V.</v>
          </cell>
          <cell r="DE16" t="str">
            <v>CORPORACIÓN MEXICANA DE IMPRESIÓN S.A. DE C.V.</v>
          </cell>
          <cell r="DF16" t="str">
            <v>NO</v>
          </cell>
          <cell r="DH16" t="str">
            <v>CORPORACIÓN MEXICANA DE IMPRESIÓN S.A. DE C.V.</v>
          </cell>
          <cell r="DI16" t="str">
            <v>NO</v>
          </cell>
        </row>
        <row r="17">
          <cell r="Y17" t="str">
            <v>DELEGACIÓN AZCAPOTZALCO</v>
          </cell>
          <cell r="AJ17" t="str">
            <v>02CD09</v>
          </cell>
          <cell r="AK17" t="str">
            <v>DELEGACIÓN IZTAPALAPA</v>
          </cell>
          <cell r="AL17" t="str">
            <v>UNIDAD RESPONSABLE: 02 CD 09 DELEGACIÓN IZTAPALAPA</v>
          </cell>
          <cell r="AM17" t="str">
            <v>IZP</v>
          </cell>
          <cell r="AO17" t="str">
            <v>13</v>
          </cell>
          <cell r="AP17" t="str">
            <v>DESARROLLO Y ASISTENCIA SOCIAL</v>
          </cell>
          <cell r="AU17" t="str">
            <v>030010</v>
          </cell>
          <cell r="AV17" t="str">
            <v>Actualizar las normas de construcción</v>
          </cell>
          <cell r="AW17" t="str">
            <v>Estudio</v>
          </cell>
          <cell r="AY17" t="str">
            <v>DELEGACIÓN ÁLVARO OBREGÓN</v>
          </cell>
          <cell r="AZ17" t="str">
            <v>UNIDAD RESPONSABLE: 02 CD 01 DELEGACIÓN ÁLVARO OBREGÓN</v>
          </cell>
          <cell r="DE17" t="str">
            <v>DELEGACIÓN ÁLVARO OBREGÓN</v>
          </cell>
          <cell r="DF17" t="str">
            <v>SÍ</v>
          </cell>
          <cell r="DH17" t="str">
            <v>DELEGACIÓN ÁLVARO OBREGÓN</v>
          </cell>
          <cell r="DI17" t="str">
            <v>NO</v>
          </cell>
        </row>
        <row r="18">
          <cell r="Y18" t="str">
            <v>DELEGACIÓN BENITO JUÁREZ</v>
          </cell>
          <cell r="AJ18" t="str">
            <v>02CD10</v>
          </cell>
          <cell r="AK18" t="str">
            <v>DELEGACIÓN MAGDALENA CONTRERAS</v>
          </cell>
          <cell r="AL18" t="str">
            <v>UNIDAD RESPONSABLE: 02 CD 10 DELEGACIÓN MAGDALENA CONTRERAS</v>
          </cell>
          <cell r="AM18" t="str">
            <v>MC</v>
          </cell>
          <cell r="AO18" t="str">
            <v>15</v>
          </cell>
          <cell r="AP18" t="str">
            <v>PRESTACIONES Y SERVICIOS DE SEGURIDAD SOCIAL</v>
          </cell>
          <cell r="AU18" t="str">
            <v>030011</v>
          </cell>
          <cell r="AV18" t="str">
            <v>Realizar acciones en materia de administración de personal y política laboral</v>
          </cell>
          <cell r="AW18" t="str">
            <v>A/P</v>
          </cell>
          <cell r="AY18" t="str">
            <v>DELEGACIÓN AZCAPOTZALCO</v>
          </cell>
          <cell r="AZ18" t="str">
            <v>UNIDAD RESPONSABLE: 02 CD 02 DELEGACIÓN AZCAPOTZALCO</v>
          </cell>
          <cell r="DE18" t="str">
            <v>DELEGACIÓN AZCAPOTZALCO</v>
          </cell>
          <cell r="DF18" t="str">
            <v>SÍ</v>
          </cell>
          <cell r="DH18" t="str">
            <v>DELEGACIÓN AZCAPOTZALCO</v>
          </cell>
          <cell r="DI18" t="str">
            <v>NO</v>
          </cell>
        </row>
        <row r="19">
          <cell r="Y19" t="str">
            <v>DELEGACIÓN COYOACÁN</v>
          </cell>
          <cell r="AA19" t="str">
            <v>ELIJA LA UNIDAD RESPONSABLE CORRESPONDIENTE A ESTE INFORME</v>
          </cell>
          <cell r="AJ19" t="str">
            <v>02CD11</v>
          </cell>
          <cell r="AK19" t="str">
            <v>DELEGACIÓN MIGUEL HIDALGO</v>
          </cell>
          <cell r="AL19" t="str">
            <v>UNIDAD RESPONSABLE: 02 CD 11 DELEGACIÓN MIGUEL HIDALGO</v>
          </cell>
          <cell r="AM19" t="str">
            <v>MH</v>
          </cell>
          <cell r="AO19" t="str">
            <v>16</v>
          </cell>
          <cell r="AP19" t="str">
            <v>SALUD</v>
          </cell>
          <cell r="AU19" t="str">
            <v>030012</v>
          </cell>
          <cell r="AV19" t="str">
            <v>Cubrir las erogaciones por concepto de responsabilidad patrimonial</v>
          </cell>
          <cell r="AW19" t="str">
            <v>Resolución</v>
          </cell>
          <cell r="AY19" t="str">
            <v>DELEGACIÓN BENITO JUÁREZ</v>
          </cell>
          <cell r="AZ19" t="str">
            <v>UNIDAD RESPONSABLE: 02 CD 03 DELEGACIÓN BENITO JUÁREZ</v>
          </cell>
          <cell r="DE19" t="str">
            <v>DELEGACIÓN BENITO JUÁREZ</v>
          </cell>
          <cell r="DF19" t="str">
            <v>SÍ</v>
          </cell>
          <cell r="DH19" t="str">
            <v>DELEGACIÓN BENITO JUÁREZ</v>
          </cell>
          <cell r="DI19" t="str">
            <v>NO</v>
          </cell>
        </row>
        <row r="20">
          <cell r="Y20" t="str">
            <v>DELEGACIÓN CUAJIMALPA DE MORELOS</v>
          </cell>
          <cell r="AJ20" t="str">
            <v>02CD12</v>
          </cell>
          <cell r="AK20" t="str">
            <v>DELEGACIÓN MILPA ALTA</v>
          </cell>
          <cell r="AL20" t="str">
            <v>UNIDAD RESPONSABLE: 02 CD 12 DELEGACIÓN MILPA ALTA</v>
          </cell>
          <cell r="AM20" t="str">
            <v>MA</v>
          </cell>
          <cell r="AO20" t="str">
            <v>17</v>
          </cell>
          <cell r="AP20" t="str">
            <v>EDUCACIÓN</v>
          </cell>
          <cell r="AU20" t="str">
            <v>030013</v>
          </cell>
          <cell r="AV20" t="str">
            <v>Realizar acciones tendientes a la extinción y liquidación de fideicomisos</v>
          </cell>
          <cell r="AW20" t="str">
            <v>Acción</v>
          </cell>
          <cell r="AY20" t="str">
            <v>DELEGACIÓN COYOACÁN</v>
          </cell>
          <cell r="AZ20" t="str">
            <v>UNIDAD RESPONSABLE: 02 CD 04 DELEGACIÓN COYOACÁN</v>
          </cell>
          <cell r="DE20" t="str">
            <v>DELEGACIÓN COYOACÁN</v>
          </cell>
          <cell r="DF20" t="str">
            <v>SÍ</v>
          </cell>
          <cell r="DH20" t="str">
            <v>DELEGACIÓN COYOACÁN</v>
          </cell>
          <cell r="DI20" t="str">
            <v>NO</v>
          </cell>
        </row>
        <row r="21">
          <cell r="Y21" t="str">
            <v>DELEGACIÓN CUAUHTÉMOC</v>
          </cell>
          <cell r="AJ21" t="str">
            <v>02CD13</v>
          </cell>
          <cell r="AK21" t="str">
            <v>DELEGACIÓN TLÁHUAC</v>
          </cell>
          <cell r="AL21" t="str">
            <v>UNIDAD RESPONSABLE: 02 CD 13 DELEGACIÓN TLÁHUAC</v>
          </cell>
          <cell r="AM21" t="str">
            <v>TLAH</v>
          </cell>
          <cell r="AO21" t="str">
            <v>18</v>
          </cell>
          <cell r="AP21" t="str">
            <v>CIENCIA Y TECNOLOGÍA</v>
          </cell>
          <cell r="AU21" t="str">
            <v>030014</v>
          </cell>
          <cell r="AV21" t="str">
            <v>Atender asuntos y procedimientos jurídicos</v>
          </cell>
          <cell r="AW21" t="str">
            <v>Juicio</v>
          </cell>
          <cell r="AY21" t="str">
            <v>DELEGACIÓN CUAJIMALPA DE MORELOS</v>
          </cell>
          <cell r="AZ21" t="str">
            <v>UNIDAD RESPONSABLE: 02 CD 05 DELEGACIÓN CUAJIMALPA DE MORELOS</v>
          </cell>
          <cell r="DE21" t="str">
            <v>DELEGACIÓN CUAJIMALPA DE MORELOS</v>
          </cell>
          <cell r="DF21" t="str">
            <v>SÍ</v>
          </cell>
          <cell r="DH21" t="str">
            <v>DELEGACIÓN CUAJIMALPA DE MORELOS</v>
          </cell>
          <cell r="DI21" t="str">
            <v>NO</v>
          </cell>
        </row>
        <row r="22">
          <cell r="Y22" t="str">
            <v>DELEGACIÓN GUSTAVO A. MADERO</v>
          </cell>
          <cell r="AA22" t="str">
            <v>UNIDAD RESPONSABLE</v>
          </cell>
          <cell r="AJ22" t="str">
            <v>02CD14</v>
          </cell>
          <cell r="AK22" t="str">
            <v>DELEGACIÓN TLALPAN</v>
          </cell>
          <cell r="AL22" t="str">
            <v>UNIDAD RESPONSABLE: 02 CD 14 DELEGACIÓN TLALPAN</v>
          </cell>
          <cell r="AM22" t="str">
            <v>TLAL</v>
          </cell>
          <cell r="AO22" t="str">
            <v>19</v>
          </cell>
          <cell r="AP22" t="str">
            <v>CULTURA, ESPARCIMIENTO Y DEPORTE</v>
          </cell>
          <cell r="AU22" t="str">
            <v>030015</v>
          </cell>
          <cell r="AV22" t="str">
            <v>Realizar acciones de modernización administrativa</v>
          </cell>
          <cell r="AW22" t="str">
            <v>A/P</v>
          </cell>
          <cell r="AY22" t="str">
            <v>DELEGACIÓN CUAUHTÉMOC</v>
          </cell>
          <cell r="AZ22" t="str">
            <v>UNIDAD RESPONSABLE: 02 CD 06 DELEGACIÓN CUAUHTÉMOC</v>
          </cell>
          <cell r="DE22" t="str">
            <v>DELEGACIÓN CUAUHTÉMOC</v>
          </cell>
          <cell r="DF22" t="str">
            <v>SÍ</v>
          </cell>
          <cell r="DH22" t="str">
            <v>DELEGACIÓN CUAUHTÉMOC</v>
          </cell>
          <cell r="DI22" t="str">
            <v>NO</v>
          </cell>
        </row>
        <row r="23">
          <cell r="Y23" t="str">
            <v>DELEGACIÓN IZTACALCO</v>
          </cell>
          <cell r="AJ23" t="str">
            <v>02CD15</v>
          </cell>
          <cell r="AK23" t="str">
            <v>DELEGACIÓN VENUSTIANO CARRANZA</v>
          </cell>
          <cell r="AL23" t="str">
            <v>UNIDAD RESPONSABLE: 02 CD 15 DELEGACIÓN VENUSTIANO CARRANZA</v>
          </cell>
          <cell r="AM23" t="str">
            <v>VC</v>
          </cell>
          <cell r="AO23" t="str">
            <v>20</v>
          </cell>
          <cell r="AP23" t="str">
            <v>PROVISIÓN DE SERVICIOS E INFRAESTRUCTURA URBANOS</v>
          </cell>
          <cell r="AU23" t="str">
            <v>030016</v>
          </cell>
          <cell r="AV23" t="str">
            <v>Supervisar y realizar actividades para la debida integración de los actos jurídicos administrativos</v>
          </cell>
          <cell r="AW23" t="str">
            <v>Acción</v>
          </cell>
          <cell r="AY23" t="str">
            <v>DELEGACIÓN GUSTAVO A. MADERO</v>
          </cell>
          <cell r="AZ23" t="str">
            <v>UNIDAD RESPONSABLE: 02 CD 07 DELEGACIÓN GUSTAVO A. MADERO</v>
          </cell>
          <cell r="DE23" t="str">
            <v>DELEGACIÓN GUSTAVO A. MADERO</v>
          </cell>
          <cell r="DF23" t="str">
            <v>SÍ</v>
          </cell>
          <cell r="DH23" t="str">
            <v>DELEGACIÓN GUSTAVO A. MADERO</v>
          </cell>
          <cell r="DI23" t="str">
            <v>NO</v>
          </cell>
        </row>
        <row r="24">
          <cell r="Y24" t="str">
            <v>DELEGACIÓN IZTAPALAPA</v>
          </cell>
          <cell r="AJ24" t="str">
            <v>02CD16</v>
          </cell>
          <cell r="AK24" t="str">
            <v>DELEGACIÓN XOCHIMILCO</v>
          </cell>
          <cell r="AL24" t="str">
            <v>UNIDAD RESPONSABLE: 02 CD 16 DELEGACIÓN XOCHIMILCO</v>
          </cell>
          <cell r="AM24" t="str">
            <v>XOCH</v>
          </cell>
          <cell r="AO24" t="str">
            <v>21</v>
          </cell>
          <cell r="AP24" t="str">
            <v>FOMENTO Y APOYO A LOS ASENTAMIENTOS HUMANOS</v>
          </cell>
          <cell r="AR24" t="str">
            <v>Asociación</v>
          </cell>
          <cell r="AU24" t="str">
            <v>030017</v>
          </cell>
          <cell r="AV24" t="str">
            <v>Emitir dictámenes valuatorios de bienes muebles, inmuebles y fiscales</v>
          </cell>
          <cell r="AW24" t="str">
            <v>Dictamen</v>
          </cell>
          <cell r="AY24" t="str">
            <v>DELEGACIÓN IZTACALCO</v>
          </cell>
          <cell r="AZ24" t="str">
            <v>UNIDAD RESPONSABLE: 02 CD 08 DELEGACIÓN IZTACALCO</v>
          </cell>
          <cell r="DE24" t="str">
            <v>DELEGACIÓN IZTACALCO</v>
          </cell>
          <cell r="DF24" t="str">
            <v>SÍ</v>
          </cell>
          <cell r="DH24" t="str">
            <v>DELEGACIÓN IZTACALCO</v>
          </cell>
          <cell r="DI24" t="str">
            <v>NO</v>
          </cell>
        </row>
        <row r="25">
          <cell r="Y25" t="str">
            <v>DELEGACIÓN MAGDALENA CONTRERAS</v>
          </cell>
          <cell r="AJ25" t="str">
            <v>02CD17</v>
          </cell>
          <cell r="AK25" t="str">
            <v>SISTEMA DE RADIO Y TELEVISIÓN DIGITAL DEL GDF</v>
          </cell>
          <cell r="AL25" t="str">
            <v>UNIDAD RESPONSABLE: 02 CD 17 SISTEMA DE RADIO Y TELEVISIÓN DIGITAL DEL GDF</v>
          </cell>
          <cell r="AM25" t="str">
            <v>RYT</v>
          </cell>
          <cell r="AO25" t="str">
            <v>22</v>
          </cell>
          <cell r="AP25" t="str">
            <v>REGULACIÓN VIAL Y TRANSPORTE PÚBLICO</v>
          </cell>
          <cell r="AR25" t="str">
            <v>Empresa</v>
          </cell>
          <cell r="AU25" t="str">
            <v>030018</v>
          </cell>
          <cell r="AV25" t="str">
            <v>Otorgar Servicios de Apoyo Administrativo en delegaciones</v>
          </cell>
          <cell r="AW25" t="str">
            <v>Apoyo</v>
          </cell>
          <cell r="AY25" t="str">
            <v>DELEGACIÓN IZTAPALAPA</v>
          </cell>
          <cell r="AZ25" t="str">
            <v>UNIDAD RESPONSABLE: 02 CD 09 DELEGACIÓN IZTAPALAPA</v>
          </cell>
          <cell r="DE25" t="str">
            <v>DELEGACIÓN IZTAPALAPA</v>
          </cell>
          <cell r="DF25" t="str">
            <v>SÍ</v>
          </cell>
          <cell r="DH25" t="str">
            <v>DELEGACIÓN IZTAPALAPA</v>
          </cell>
          <cell r="DI25" t="str">
            <v>NO</v>
          </cell>
        </row>
        <row r="26">
          <cell r="Y26" t="str">
            <v>DELEGACIÓN MIGUEL HIDALGO</v>
          </cell>
          <cell r="AJ26" t="str">
            <v>02OD03</v>
          </cell>
          <cell r="AK26" t="str">
            <v>SISTEMA DE RADIO Y TELEVISIÓN DIGITAL DEL GDF</v>
          </cell>
          <cell r="AL26" t="str">
            <v>UNIDAD RESPONSABLE: 02 OD 03 SISTEMA DE RADIO Y TELEVISIÓN DIGITAL DEL GDF</v>
          </cell>
          <cell r="AM26" t="str">
            <v>RYT</v>
          </cell>
          <cell r="AO26" t="str">
            <v>23</v>
          </cell>
          <cell r="AP26" t="str">
            <v>AGUA POTABLE</v>
          </cell>
          <cell r="AR26" t="str">
            <v>Grupo</v>
          </cell>
          <cell r="AU26" t="str">
            <v>030019</v>
          </cell>
          <cell r="AV26" t="str">
            <v>Intervenir en juicios jurídicos contenciosos</v>
          </cell>
          <cell r="AW26" t="str">
            <v>Acción</v>
          </cell>
          <cell r="AY26" t="str">
            <v>DELEGACIÓN MAGDALENA CONTRERAS</v>
          </cell>
          <cell r="AZ26" t="str">
            <v>UNIDAD RESPONSABLE: 02 CD 10 DELEGACIÓN MAGDALENA CONTRERAS</v>
          </cell>
          <cell r="DE26" t="str">
            <v>DELEGACIÓN MAGDALENA CONTRERAS</v>
          </cell>
          <cell r="DF26" t="str">
            <v>SÍ</v>
          </cell>
          <cell r="DH26" t="str">
            <v>DELEGACIÓN MAGDALENA CONTRERAS</v>
          </cell>
          <cell r="DI26" t="str">
            <v>NO</v>
          </cell>
        </row>
        <row r="27">
          <cell r="Y27" t="str">
            <v>DELEGACIÓN MILPA ALTA</v>
          </cell>
          <cell r="AJ27" t="str">
            <v>03C001</v>
          </cell>
          <cell r="AK27" t="str">
            <v>SECRETARÍA DE DESARROLLO URBANO Y VIVIENDA</v>
          </cell>
          <cell r="AL27" t="str">
            <v>UNIDAD RESPONSABLE: 03 C0 01 SECRETARÍA DE DESARROLLO URBANO Y VIVIENDA</v>
          </cell>
          <cell r="AM27" t="str">
            <v>SEDUVI</v>
          </cell>
          <cell r="AO27" t="str">
            <v>24</v>
          </cell>
          <cell r="AP27" t="str">
            <v>DRENAJE Y TRATAMIENTO DE AGUAS NEGRAS</v>
          </cell>
          <cell r="AR27" t="str">
            <v>Persona</v>
          </cell>
          <cell r="AU27" t="str">
            <v>030020</v>
          </cell>
          <cell r="AV27" t="str">
            <v>Impartir cursos de capacitación y actualización a servidores públicos</v>
          </cell>
          <cell r="AW27" t="str">
            <v>Curso</v>
          </cell>
          <cell r="AY27" t="str">
            <v>DELEGACIÓN MIGUEL HIDALGO</v>
          </cell>
          <cell r="AZ27" t="str">
            <v>UNIDAD RESPONSABLE: 02 CD 11 DELEGACIÓN MIGUEL HIDALGO</v>
          </cell>
          <cell r="DE27" t="str">
            <v>DELEGACIÓN MIGUEL HIDALGO</v>
          </cell>
          <cell r="DF27" t="str">
            <v>SÍ</v>
          </cell>
          <cell r="DH27" t="str">
            <v>DELEGACIÓN MIGUEL HIDALGO</v>
          </cell>
          <cell r="DI27" t="str">
            <v>NO</v>
          </cell>
        </row>
        <row r="28">
          <cell r="Y28" t="str">
            <v>DELEGACIÓN TLÁHUAC</v>
          </cell>
          <cell r="AJ28" t="str">
            <v>03PDIV</v>
          </cell>
          <cell r="AK28" t="str">
            <v>INSTITUTO DE VIVIENDA DEL DF</v>
          </cell>
          <cell r="AL28" t="str">
            <v>UNIDAD RESPONSABLE: 03 PD IV INSTITUTO DE VIVIENDA DEL DF</v>
          </cell>
          <cell r="AM28" t="str">
            <v>INVIDF</v>
          </cell>
          <cell r="AO28" t="str">
            <v>25</v>
          </cell>
          <cell r="AP28" t="str">
            <v>PROTECCIÓN AL MEDIO AMBIENTE Y LOS RECURSOS NATURALES</v>
          </cell>
          <cell r="AU28" t="str">
            <v>030021</v>
          </cell>
          <cell r="AV28" t="str">
            <v>Evaluar el desempeño y desarrollo profesional de los servidores públicos del Gobierno del Distrito Federal</v>
          </cell>
          <cell r="AW28" t="str">
            <v>A/P</v>
          </cell>
          <cell r="AY28" t="str">
            <v>DELEGACIÓN MILPA ALTA</v>
          </cell>
          <cell r="AZ28" t="str">
            <v>UNIDAD RESPONSABLE: 02 CD 12 DELEGACIÓN MILPA ALTA</v>
          </cell>
          <cell r="DE28" t="str">
            <v>DELEGACIÓN MILPA ALTA</v>
          </cell>
          <cell r="DF28" t="str">
            <v>SÍ</v>
          </cell>
          <cell r="DH28" t="str">
            <v>DELEGACIÓN MILPA ALTA</v>
          </cell>
          <cell r="DI28" t="str">
            <v>NO</v>
          </cell>
        </row>
        <row r="29">
          <cell r="Y29" t="str">
            <v>DELEGACIÓN TLALPAN</v>
          </cell>
          <cell r="AJ29" t="str">
            <v>04C001</v>
          </cell>
          <cell r="AK29" t="str">
            <v>SECRETARÍA DE DESARROLLO ECONÓMICO</v>
          </cell>
          <cell r="AL29" t="str">
            <v>UNIDAD RESPONSABLE: 04 C0 01 SECRETARÍA DE DESARROLLO ECONÓMICO</v>
          </cell>
          <cell r="AM29" t="str">
            <v>SEDECO</v>
          </cell>
          <cell r="AO29" t="str">
            <v>26</v>
          </cell>
          <cell r="AP29" t="str">
            <v>PRODUCCIÓN Y COMERCIALIZACIÓN DE BIENES Y SERVICIOS</v>
          </cell>
          <cell r="AU29" t="str">
            <v>030022</v>
          </cell>
          <cell r="AV29" t="str">
            <v>Administrar la red principal de datos del Gobierno del Distrito Federal y sitios web</v>
          </cell>
          <cell r="AW29" t="str">
            <v>A/P</v>
          </cell>
          <cell r="AY29" t="str">
            <v>DELEGACIÓN TLÁHUAC</v>
          </cell>
          <cell r="AZ29" t="str">
            <v>UNIDAD RESPONSABLE: 02 CD 13 DELEGACIÓN TLÁHUAC</v>
          </cell>
          <cell r="DE29" t="str">
            <v>DELEGACIÓN TLÁHUAC</v>
          </cell>
          <cell r="DF29" t="str">
            <v>SÍ</v>
          </cell>
          <cell r="DH29" t="str">
            <v>DELEGACIÓN TLÁHUAC</v>
          </cell>
          <cell r="DI29" t="str">
            <v>NO</v>
          </cell>
        </row>
        <row r="30">
          <cell r="Y30" t="str">
            <v>DELEGACIÓN VENUSTIANO CARRANZA</v>
          </cell>
          <cell r="AJ30" t="str">
            <v>04P0DS</v>
          </cell>
          <cell r="AK30" t="str">
            <v>FONDO PARA EL DESARROLLO SOCIAL DE LA CIUDAD DE MÉXICO</v>
          </cell>
          <cell r="AL30" t="str">
            <v>UNIDAD RESPONSABLE: 04 P0 DS FONDO PARA EL DESARROLLO SOCIAL DE LA CIUDAD DE MÉXICO</v>
          </cell>
          <cell r="AM30" t="str">
            <v>FONDESO</v>
          </cell>
          <cell r="AO30" t="str">
            <v>27</v>
          </cell>
          <cell r="AP30" t="str">
            <v>FOMENTO ECONÓMICO</v>
          </cell>
          <cell r="AU30" t="str">
            <v>030023</v>
          </cell>
          <cell r="AV30" t="str">
            <v>Atender el sistema delegacional de orientación, información y quejas</v>
          </cell>
          <cell r="AW30" t="str">
            <v>A/P</v>
          </cell>
          <cell r="AY30" t="str">
            <v>DELEGACIÓN TLALPAN</v>
          </cell>
          <cell r="AZ30" t="str">
            <v>UNIDAD RESPONSABLE: 02 CD 14 DELEGACIÓN TLALPAN</v>
          </cell>
          <cell r="DE30" t="str">
            <v>DELEGACIÓN TLALPAN</v>
          </cell>
          <cell r="DF30" t="str">
            <v>SÍ</v>
          </cell>
          <cell r="DH30" t="str">
            <v>DELEGACIÓN TLALPAN</v>
          </cell>
          <cell r="DI30" t="str">
            <v>NO</v>
          </cell>
        </row>
        <row r="31">
          <cell r="Y31" t="str">
            <v>DELEGACIÓN XOCHIMILCO</v>
          </cell>
          <cell r="AJ31" t="str">
            <v>05C001</v>
          </cell>
          <cell r="AK31" t="str">
            <v>SECRETARÍA DE TURISMO</v>
          </cell>
          <cell r="AL31" t="str">
            <v>UNIDAD RESPONSABLE: 05 C0 01 SECRETARÍA DE TURISMO</v>
          </cell>
          <cell r="AM31" t="str">
            <v>TURISMO</v>
          </cell>
          <cell r="AO31" t="str">
            <v>28</v>
          </cell>
          <cell r="AP31" t="str">
            <v>DESARROLLO RURAL</v>
          </cell>
          <cell r="AU31" t="str">
            <v>030024</v>
          </cell>
          <cell r="AV31" t="str">
            <v>Operar el programa de participación social y de fomento a la cultura cívica</v>
          </cell>
          <cell r="AW31" t="str">
            <v>Acción</v>
          </cell>
          <cell r="AY31" t="str">
            <v>DELEGACIÓN VENUSTIANO CARRANZA</v>
          </cell>
          <cell r="AZ31" t="str">
            <v>UNIDAD RESPONSABLE: 02 CD 15 DELEGACIÓN VENUSTIANO CARRANZA</v>
          </cell>
          <cell r="DE31" t="str">
            <v>DELEGACIÓN VENUSTIANO CARRANZA</v>
          </cell>
          <cell r="DF31" t="str">
            <v>SÍ</v>
          </cell>
          <cell r="DH31" t="str">
            <v>DELEGACIÓN VENUSTIANO CARRANZA</v>
          </cell>
          <cell r="DI31" t="str">
            <v>NO</v>
          </cell>
        </row>
        <row r="32">
          <cell r="Y32" t="str">
            <v>FIDEICOMISO DE RECUPERACIÓN CREDITICIA DEL DF</v>
          </cell>
          <cell r="AJ32" t="str">
            <v>05P0PT</v>
          </cell>
          <cell r="AK32" t="str">
            <v>FONDO MIXTO DE PROMOCIÓN TURÍSTICA</v>
          </cell>
          <cell r="AL32" t="str">
            <v>UNIDAD RESPONSABLE: 05 P0 PT FONDO MIXTO DE PROMOCIÓN TURÍSTICA</v>
          </cell>
          <cell r="AM32" t="str">
            <v>FONDOMIX</v>
          </cell>
          <cell r="AO32" t="str">
            <v>29</v>
          </cell>
          <cell r="AP32" t="str">
            <v>FOMENTO DEL EMPLEO Y LA PRODUCTIVIDAD</v>
          </cell>
          <cell r="AU32" t="str">
            <v>030025</v>
          </cell>
          <cell r="AV32" t="str">
            <v>Operar el programa de ingenieros como peritos de tránsito terrestre</v>
          </cell>
          <cell r="AW32" t="str">
            <v>Programa</v>
          </cell>
          <cell r="AY32" t="str">
            <v>DELEGACIÓN XOCHIMILCO</v>
          </cell>
          <cell r="AZ32" t="str">
            <v>UNIDAD RESPONSABLE: 02 CD 16 DELEGACIÓN XOCHIMILCO</v>
          </cell>
          <cell r="DE32" t="str">
            <v>DELEGACIÓN XOCHIMILCO</v>
          </cell>
          <cell r="DF32" t="str">
            <v>SÍ</v>
          </cell>
          <cell r="DH32" t="str">
            <v>DELEGACIÓN XOCHIMILCO</v>
          </cell>
          <cell r="DI32" t="str">
            <v>SÍ</v>
          </cell>
        </row>
        <row r="33">
          <cell r="Y33" t="str">
            <v>FIDEICOMISO DEL CENTRO HISTÓRICO</v>
          </cell>
          <cell r="AJ33" t="str">
            <v>06C001</v>
          </cell>
          <cell r="AK33" t="str">
            <v>SECRETARÍA DE MEDIO AMBIENTE</v>
          </cell>
          <cell r="AL33" t="str">
            <v>UNIDAD RESPONSABLE: 06 C0 01 SECRETARÍA DE MEDIO AMBIENTE</v>
          </cell>
          <cell r="AM33" t="str">
            <v>AMBIENTE</v>
          </cell>
          <cell r="AU33" t="str">
            <v>030026</v>
          </cell>
          <cell r="AV33" t="str">
            <v>Operar el programa estatal de modernización del registro público de la propiedad</v>
          </cell>
          <cell r="AW33" t="str">
            <v>A/P</v>
          </cell>
          <cell r="AY33" t="str">
            <v>DEUDA PÚBLICA DEL DF</v>
          </cell>
          <cell r="AZ33" t="str">
            <v>UNIDAD RESPONSABLE: 16 C0 00 DEUDA PÚBLICA DEL DF</v>
          </cell>
          <cell r="DE33" t="str">
            <v>FIDEICOMISO DE RECUPERACIÓN CREDITICIA DEL DF</v>
          </cell>
          <cell r="DF33" t="str">
            <v>NO</v>
          </cell>
          <cell r="DH33" t="str">
            <v>FIDEICOMISO DE RECUPERACIÓN CREDITICIA DEL DF</v>
          </cell>
          <cell r="DI33" t="str">
            <v>SÍ</v>
          </cell>
        </row>
        <row r="34">
          <cell r="Y34" t="str">
            <v>FIDEICOMISO EDUCACIÓN GARANTIZADA DEL DF</v>
          </cell>
          <cell r="AJ34" t="str">
            <v>06CD03</v>
          </cell>
          <cell r="AK34" t="str">
            <v>SISTEMA DE AGUAS DE LA CIUDAD DE MÉXICO</v>
          </cell>
          <cell r="AL34" t="str">
            <v>UNIDAD RESPONSABLE: 06 CD 03 SISTEMA DE AGUAS DE LA CIUDAD DE MÉXICO</v>
          </cell>
          <cell r="AM34" t="str">
            <v>SACM</v>
          </cell>
          <cell r="AR34" t="str">
            <v>Álvaro Obregón</v>
          </cell>
          <cell r="AU34" t="str">
            <v>030059</v>
          </cell>
          <cell r="AV34" t="str">
            <v>Otorgar Servicios de Apoyo Administrativo</v>
          </cell>
          <cell r="AW34" t="str">
            <v>A/P</v>
          </cell>
          <cell r="AY34" t="str">
            <v>FIDEICOMISO DE RECUPERACIÓN CREDITICIA DEL DF</v>
          </cell>
          <cell r="AZ34" t="str">
            <v>UNIDAD RESPONSABLE: 09 PF RC FIDEICOMISO DE RECUPERACIÓN CREDITICIA DEL DF</v>
          </cell>
          <cell r="DE34" t="str">
            <v>FIDEICOMISO DEL CENTRO HISTÓRICO</v>
          </cell>
          <cell r="DF34" t="str">
            <v>NO</v>
          </cell>
          <cell r="DH34" t="str">
            <v>FIDEICOMISO DEL CENTRO HISTÓRICO</v>
          </cell>
          <cell r="DI34" t="str">
            <v>SÍ</v>
          </cell>
        </row>
        <row r="35">
          <cell r="Y35" t="str">
            <v>FIDEICOMISO FONDO DE APOYO A LA PROCURACIÓN DE JUSTICIA EN EL DF</v>
          </cell>
          <cell r="AJ35" t="str">
            <v>06P0FA</v>
          </cell>
          <cell r="AK35" t="str">
            <v>FONDO AMBIENTAL PÚBLICO DEL DF</v>
          </cell>
          <cell r="AL35" t="str">
            <v>UNIDAD RESPONSABLE: 06 P0 FA FONDO AMBIENTAL PÚBLICO DEL DF</v>
          </cell>
          <cell r="AM35" t="str">
            <v>FAPDF</v>
          </cell>
          <cell r="AR35" t="str">
            <v>Azcapotzalco</v>
          </cell>
          <cell r="AU35" t="str">
            <v>030060</v>
          </cell>
          <cell r="AV35" t="str">
            <v>Cubrir compromisos pendientes de acciones realizadas en ejercicios anteriores</v>
          </cell>
          <cell r="AW35" t="str">
            <v>S/N</v>
          </cell>
          <cell r="AY35" t="str">
            <v>FIDEICOMISO DEL CENTRO HISTÓRICO</v>
          </cell>
          <cell r="AZ35" t="str">
            <v>UNIDAD RESPONSABLE: 07 PF CH FIDEICOMISO DEL CENTRO HISTÓRICO</v>
          </cell>
          <cell r="DE35" t="str">
            <v>FIDEICOMISO EDUCACIÓN GARANTIZADA DEL DF</v>
          </cell>
          <cell r="DF35" t="str">
            <v>NO</v>
          </cell>
          <cell r="DH35" t="str">
            <v>FIDEICOMISO EDUCACIÓN GARANTIZADA DEL DF</v>
          </cell>
          <cell r="DI35" t="str">
            <v>SÍ</v>
          </cell>
        </row>
        <row r="36">
          <cell r="Y36" t="str">
            <v>FIDEICOMISO INNOVA DEL DF</v>
          </cell>
          <cell r="AJ36" t="str">
            <v>07C001</v>
          </cell>
          <cell r="AK36" t="str">
            <v>SECRETARÍA DE OBRAS Y SERVICIOS</v>
          </cell>
          <cell r="AL36" t="str">
            <v>UNIDAD RESPONSABLE: 07 C0 01 SECRETARÍA DE OBRAS Y SERVICIOS</v>
          </cell>
          <cell r="AM36" t="str">
            <v>SOS</v>
          </cell>
          <cell r="AR36" t="str">
            <v>Benito Juárez</v>
          </cell>
          <cell r="AU36" t="str">
            <v>030258</v>
          </cell>
          <cell r="AV36" t="str">
            <v>Operar el programa nacional de seguridad</v>
          </cell>
          <cell r="AW36" t="str">
            <v>Programa</v>
          </cell>
          <cell r="AY36" t="str">
            <v>FIDEICOMISO EDUCACIÓN GARANTIZADA DEL DF</v>
          </cell>
          <cell r="AZ36" t="str">
            <v>UNIDAD RESPONSABLE: 36 PF EG FIDEICOMISO EDUCACIÓN GARANTIZADA DEL DF</v>
          </cell>
          <cell r="DE36" t="str">
            <v>FIDEICOMISO FONDO DE APOYO A LA PROCURACIÓN DE JUSTICIA EN EL DF</v>
          </cell>
          <cell r="DF36" t="str">
            <v>NO</v>
          </cell>
          <cell r="DH36" t="str">
            <v>FIDEICOMISO FONDO DE APOYO A LA PROCURACIÓN DE JUSTICIA EN EL DF</v>
          </cell>
          <cell r="DI36" t="str">
            <v>SÍ</v>
          </cell>
        </row>
        <row r="37">
          <cell r="Y37" t="str">
            <v>FIDEICOMISO MUSEO DE ARTE POPULAR</v>
          </cell>
          <cell r="AJ37" t="str">
            <v>07PFCH</v>
          </cell>
          <cell r="AK37" t="str">
            <v>FIDEICOMISO DEL CENTRO HISTÓRICO</v>
          </cell>
          <cell r="AL37" t="str">
            <v>UNIDAD RESPONSABLE: 07 PF CH FIDEICOMISO DEL CENTRO HISTÓRICO</v>
          </cell>
          <cell r="AM37" t="str">
            <v>FICENTRO</v>
          </cell>
          <cell r="AR37" t="str">
            <v>Coyoacán</v>
          </cell>
          <cell r="AU37" t="str">
            <v>030260</v>
          </cell>
          <cell r="AV37" t="str">
            <v>Cubrir compromisos pendientes de acciones realizadas en ejercicios anteriores</v>
          </cell>
          <cell r="AW37" t="str">
            <v>S/N</v>
          </cell>
          <cell r="AY37" t="str">
            <v>FIDEICOMISO MUSEO DE ARTE POPULAR</v>
          </cell>
          <cell r="AZ37" t="str">
            <v>UNIDAD RESPONSABLE: 31 PF MA FIDEICOMISO MUSEO DE ARTE POPULAR</v>
          </cell>
          <cell r="DE37" t="str">
            <v>FIDEICOMISO INNOVA DEL DF</v>
          </cell>
          <cell r="DF37" t="str">
            <v>NO</v>
          </cell>
          <cell r="DH37" t="str">
            <v>FIDEICOMISO INNOVA DEL DF</v>
          </cell>
          <cell r="DI37" t="str">
            <v>SÍ</v>
          </cell>
        </row>
        <row r="38">
          <cell r="Y38" t="str">
            <v>FIDEICOMISO MUSEO DEL ESTANQUILLO</v>
          </cell>
          <cell r="AJ38" t="str">
            <v>07PFMV</v>
          </cell>
          <cell r="AK38" t="str">
            <v>FIDEICOMISO PARA EL MEJORAMIENTO DE LAS VÍAS DE COMUNICACIÓN DEL DF</v>
          </cell>
          <cell r="AL38" t="str">
            <v>UNIDAD RESPONSABLE: 07 PF MV FIDEICOMISO PARA EL MEJORAMIENTO DE LAS VÍAS DE COMUNICACIÓN DEL DF</v>
          </cell>
          <cell r="AM38" t="str">
            <v>FIMEVIC</v>
          </cell>
          <cell r="AR38" t="str">
            <v>Cuajimalpa de Morelos</v>
          </cell>
          <cell r="AU38" t="str">
            <v>040002</v>
          </cell>
          <cell r="AV38" t="str">
            <v>Coordinar el sistema de control y evaluación del GDF</v>
          </cell>
          <cell r="AW38" t="str">
            <v>A/P</v>
          </cell>
          <cell r="AY38" t="str">
            <v>FIDEICOMISO MUSEO DEL ESTANQUILLO</v>
          </cell>
          <cell r="AZ38" t="str">
            <v>UNIDAD RESPONSABLE: 31 PF ME FIDEICOMISO MUSEO DEL ESTANQUILLO</v>
          </cell>
          <cell r="DE38" t="str">
            <v>FIDEICOMISO MUSEO DE ARTE POPULAR</v>
          </cell>
          <cell r="DF38" t="str">
            <v>NO</v>
          </cell>
          <cell r="DH38" t="str">
            <v>FIDEICOMISO MUSEO DE ARTE POPULAR</v>
          </cell>
          <cell r="DI38" t="str">
            <v>SÍ</v>
          </cell>
        </row>
        <row r="39">
          <cell r="Y39" t="str">
            <v>FIDEICOMISO PARA EL FONDO DE PROMOCIÓN PARA EL FINANCIAMIENTO DEL TRANSPORTE PÚBLICO</v>
          </cell>
          <cell r="AJ39" t="str">
            <v>08C001</v>
          </cell>
          <cell r="AK39" t="str">
            <v>SECRETARÍA DE DESARROLLO SOCIAL</v>
          </cell>
          <cell r="AL39" t="str">
            <v>UNIDAD RESPONSABLE: 08 C0 01 SECRETARÍA DE DESARROLLO SOCIAL</v>
          </cell>
          <cell r="AM39" t="str">
            <v>SEDESO</v>
          </cell>
          <cell r="AO39" t="str">
            <v>Adquisición de equipo de rescate y emergencias</v>
          </cell>
          <cell r="AR39" t="str">
            <v>Cuauhtémoc</v>
          </cell>
          <cell r="AU39" t="str">
            <v>040003</v>
          </cell>
          <cell r="AV39" t="str">
            <v>Ejecutar el programa de evaluación y seguimiento del control interno del Gobierno del Distrito Federal</v>
          </cell>
          <cell r="AW39" t="str">
            <v>Programa</v>
          </cell>
          <cell r="AY39" t="str">
            <v>FIDEICOMISO PARA EL FONDO DE PROMOCIÓN PARA EL FINANCIAMIENTO DEL TRANSPORTE PÚBLICO</v>
          </cell>
          <cell r="AZ39" t="str">
            <v>UNIDAD RESPONSABLE: 10 P0 TP FIDEICOMISO PARA EL FONDO DE PROMOCIÓN PARA EL FINANCIAMIENTO DEL TRANSPORTE PÚBLICO</v>
          </cell>
          <cell r="DE39" t="str">
            <v>FIDEICOMISO MUSEO DEL ESTANQUILLO</v>
          </cell>
          <cell r="DF39" t="str">
            <v>NO</v>
          </cell>
          <cell r="DH39" t="str">
            <v>FIDEICOMISO MUSEO DEL ESTANQUILLO</v>
          </cell>
          <cell r="DI39" t="str">
            <v>SÍ</v>
          </cell>
        </row>
        <row r="40">
          <cell r="Y40" t="str">
            <v>FIDEICOMISO PARA EL MEJORAMIENTO DE LAS VÍAS DE COMUNICACIÓN DEL DF</v>
          </cell>
          <cell r="AJ40" t="str">
            <v>08PDCE</v>
          </cell>
          <cell r="AK40" t="str">
            <v>CONSEJO DE EVALUACIÓN DEL DESARROLLO SOCIAL DEL DF</v>
          </cell>
          <cell r="AL40" t="str">
            <v>UNIDAD RESPONSABLE: 08 PD CE CONSEJO DE EVALUACIÓN DEL DESARROLLO SOCIAL DEL DF</v>
          </cell>
          <cell r="AM40" t="str">
            <v>CONSEJO</v>
          </cell>
          <cell r="AO40" t="str">
            <v>Atención de vivienda en riesgo</v>
          </cell>
          <cell r="AR40" t="str">
            <v>Gustavo A. Madero</v>
          </cell>
          <cell r="AU40" t="str">
            <v>040004</v>
          </cell>
          <cell r="AV40" t="str">
            <v>Ejecutar el programa anual de auditorias</v>
          </cell>
          <cell r="AW40" t="str">
            <v>Programa</v>
          </cell>
          <cell r="AY40" t="str">
            <v>FIDEICOMISO PARA EL MEJORAMIENTO DE LAS VÍAS DE COMUNICACIÓN DEL DF</v>
          </cell>
          <cell r="AZ40" t="str">
            <v>UNIDAD RESPONSABLE: 07 PF MV FIDEICOMISO PARA EL MEJORAMIENTO DE LAS VÍAS DE COMUNICACIÓN DEL DF</v>
          </cell>
          <cell r="DE40" t="str">
            <v>FIDEICOMISO PARA EL FONDO DE PROMOCIÓN PARA EL FINANCIAMIENTO DEL TRANSPORTE PÚBLICO</v>
          </cell>
          <cell r="DF40" t="str">
            <v>NO</v>
          </cell>
          <cell r="DH40" t="str">
            <v>FIDEICOMISO PARA EL FONDO DE PROMOCIÓN PARA EL FINANCIAMIENTO DEL TRANSPORTE PÚBLICO</v>
          </cell>
          <cell r="DI40" t="str">
            <v>SÍ</v>
          </cell>
        </row>
        <row r="41">
          <cell r="Y41" t="str">
            <v>FIDEICOMISO PÚBLICO "CIUDAD DIGITAL"</v>
          </cell>
          <cell r="AJ41" t="str">
            <v>08PDIJ</v>
          </cell>
          <cell r="AK41" t="str">
            <v>INSTITUTO DE LA JUVENTUD DEL DF</v>
          </cell>
          <cell r="AL41" t="str">
            <v>UNIDAD RESPONSABLE: 08 PD IJ INSTITUTO DE LA JUVENTUD DEL DF</v>
          </cell>
          <cell r="AM41" t="str">
            <v>INJUVEDF</v>
          </cell>
          <cell r="AO41" t="str">
            <v>Construcción de muros de contención</v>
          </cell>
          <cell r="AR41" t="str">
            <v>Iztacalco</v>
          </cell>
          <cell r="AU41" t="str">
            <v>040005</v>
          </cell>
          <cell r="AV41" t="str">
            <v>Resolver procedimientos disciplinarios</v>
          </cell>
          <cell r="AW41" t="str">
            <v>A/P</v>
          </cell>
          <cell r="AY41" t="str">
            <v>FIDEICOMISO PÚBLICO "CIUDAD DIGITAL"</v>
          </cell>
          <cell r="AZ41" t="str">
            <v>UNIDAD RESPONSABLE: 09 PF CD FIDEICOMISO PÚBLICO "CIUDAD DIGITAL"</v>
          </cell>
          <cell r="DE41" t="str">
            <v>FIDEICOMISO PARA EL MEJORAMIENTO DE LAS VÍAS DE COMUNICACIÓN DEL DF</v>
          </cell>
          <cell r="DF41" t="str">
            <v>NO</v>
          </cell>
          <cell r="DH41" t="str">
            <v>FIDEICOMISO PARA EL MEJORAMIENTO DE LAS VÍAS DE COMUNICACIÓN DEL DF</v>
          </cell>
          <cell r="DI41" t="str">
            <v>SÍ</v>
          </cell>
        </row>
        <row r="42">
          <cell r="Y42" t="str">
            <v>FIDEICOMISO PÚBLICO COMPLEJO AMBIENTAL "XOCHIMILCO"</v>
          </cell>
          <cell r="AJ42" t="str">
            <v>08PDIM</v>
          </cell>
          <cell r="AK42" t="str">
            <v>INSTITUTO DE LAS MUJERES DEL DF</v>
          </cell>
          <cell r="AL42" t="str">
            <v>UNIDAD RESPONSABLE: 08 PD IM INSTITUTO DE LAS MUJERES DEL DF</v>
          </cell>
          <cell r="AM42" t="str">
            <v>INMUJERESDF</v>
          </cell>
          <cell r="AO42" t="str">
            <v>Relleno de minas y taludes</v>
          </cell>
          <cell r="AR42" t="str">
            <v>Iztapalapa</v>
          </cell>
          <cell r="AU42" t="str">
            <v>040006</v>
          </cell>
          <cell r="AV42" t="str">
            <v>Coordinar la red de contralorías ciudadanas</v>
          </cell>
          <cell r="AW42" t="str">
            <v>A/P</v>
          </cell>
          <cell r="AY42" t="str">
            <v>FIDEICOMISO PÚBLICO COMPLEJO AMBIENTAL "XOCHIMILCO"</v>
          </cell>
          <cell r="AZ42" t="str">
            <v>UNIDAD RESPONSABLE: 12 PF CX FIDEICOMISO PÚBLICO COMPLEJO AMBIENTAL "XOCHIMILCO"</v>
          </cell>
          <cell r="DE42" t="str">
            <v>FIDEICOMISO PÚBLICO "CIUDAD DIGITAL"</v>
          </cell>
          <cell r="DF42" t="str">
            <v>NO</v>
          </cell>
          <cell r="DH42" t="str">
            <v>FIDEICOMISO PÚBLICO "CIUDAD DIGITAL"</v>
          </cell>
          <cell r="DI42" t="str">
            <v>SÍ</v>
          </cell>
        </row>
        <row r="43">
          <cell r="Y43" t="str">
            <v>FONDO AMBIENTAL PÚBLICO DEL DF</v>
          </cell>
          <cell r="AJ43" t="str">
            <v>08PDPS</v>
          </cell>
          <cell r="AK43" t="str">
            <v>PROCURADURÍA SOCIAL DEL DF</v>
          </cell>
          <cell r="AL43" t="str">
            <v>UNIDAD RESPONSABLE: 08 PD PS PROCURADURÍA SOCIAL DEL DF</v>
          </cell>
          <cell r="AM43" t="str">
            <v>PROSOC</v>
          </cell>
          <cell r="AR43" t="str">
            <v>Magdalena Contreras</v>
          </cell>
          <cell r="AU43" t="str">
            <v>040007</v>
          </cell>
          <cell r="AV43" t="str">
            <v>Procesar las declaraciones de situación patrimonial de los servidores públicos</v>
          </cell>
          <cell r="AW43" t="str">
            <v>Declaración</v>
          </cell>
          <cell r="AY43" t="str">
            <v>FONDO AMBIENTAL PÚBLICO DEL DF</v>
          </cell>
          <cell r="AZ43" t="str">
            <v>UNIDAD RESPONSABLE: 06 P0 FA FONDO AMBIENTAL PÚBLICO DEL DF</v>
          </cell>
          <cell r="DE43" t="str">
            <v>FIDEICOMISO PÚBLICO COMPLEJO AMBIENTAL "XOCHIMILCO"</v>
          </cell>
          <cell r="DF43" t="str">
            <v>NO</v>
          </cell>
          <cell r="DH43" t="str">
            <v>FIDEICOMISO PÚBLICO COMPLEJO AMBIENTAL "XOCHIMILCO"</v>
          </cell>
          <cell r="DI43" t="str">
            <v>SÍ</v>
          </cell>
        </row>
        <row r="44">
          <cell r="Y44" t="str">
            <v>FONDO DE DESARROLLO ECONÓMICO DEL DF</v>
          </cell>
          <cell r="AJ44" t="str">
            <v>09C001</v>
          </cell>
          <cell r="AK44" t="str">
            <v>SECRETARÍA DE FINANZAS</v>
          </cell>
          <cell r="AL44" t="str">
            <v>UNIDAD RESPONSABLE: 09 C0 01 SECRETARÍA DE FINANZAS</v>
          </cell>
          <cell r="AM44" t="str">
            <v>FINANZAS</v>
          </cell>
          <cell r="AR44" t="str">
            <v>Miguel Hidalgo</v>
          </cell>
          <cell r="AU44" t="str">
            <v>040008</v>
          </cell>
          <cell r="AV44" t="str">
            <v>Captar, recibir y resolver quejas o denuncias de la gestión pública</v>
          </cell>
          <cell r="AW44" t="str">
            <v>Queja</v>
          </cell>
          <cell r="AY44" t="str">
            <v>FONDO DE COINVERSIÓN</v>
          </cell>
          <cell r="AZ44" t="str">
            <v>UNIDAD RESPONSABLE: 15 C0 00 FONDO DE COINVERSIÓN</v>
          </cell>
          <cell r="DE44" t="str">
            <v>FONDO AMBIENTAL PÚBLICO DEL DF</v>
          </cell>
          <cell r="DF44" t="str">
            <v>NO</v>
          </cell>
          <cell r="DH44" t="str">
            <v>FONDO AMBIENTAL PÚBLICO DEL DF</v>
          </cell>
          <cell r="DI44" t="str">
            <v>NO</v>
          </cell>
        </row>
        <row r="45">
          <cell r="Y45" t="str">
            <v>FONDO DE SEGURIDAD PÚBLICA DEL DF</v>
          </cell>
          <cell r="AJ45" t="str">
            <v>09PFCD</v>
          </cell>
          <cell r="AK45" t="str">
            <v>FIDEICOMISO PÚBLICO "CIUDAD DIGITAL"</v>
          </cell>
          <cell r="AL45" t="str">
            <v>UNIDAD RESPONSABLE: 09 PF CD FIDEICOMISO PÚBLICO "CIUDAD DIGITAL"</v>
          </cell>
          <cell r="AM45" t="str">
            <v>DIGITAL</v>
          </cell>
          <cell r="AR45" t="str">
            <v>Milpa Alta</v>
          </cell>
          <cell r="AU45" t="str">
            <v>040042</v>
          </cell>
          <cell r="AV45" t="str">
            <v>Transferencias a Órganos Autónomos</v>
          </cell>
          <cell r="AW45" t="str">
            <v>A/P</v>
          </cell>
          <cell r="AY45" t="str">
            <v>FONDO DE DESARROLLO ECONÓMICO DEL DF</v>
          </cell>
          <cell r="AZ45" t="str">
            <v>UNIDAD RESPONSABLE: 12 P0 DE FONDO DE DESARROLLO ECONÓMICO DEL DF</v>
          </cell>
          <cell r="DE45" t="str">
            <v>FONDO DE DESARROLLO ECONÓMICO DEL DF</v>
          </cell>
          <cell r="DF45" t="str">
            <v>NO</v>
          </cell>
          <cell r="DH45" t="str">
            <v>FONDO DE DESARROLLO ECONÓMICO DEL DF</v>
          </cell>
          <cell r="DI45" t="str">
            <v>NO</v>
          </cell>
        </row>
        <row r="46">
          <cell r="Y46" t="str">
            <v>FONDO MIXTO DE PROMOCIÓN TURÍSTICA</v>
          </cell>
          <cell r="AJ46" t="str">
            <v>09PFRC</v>
          </cell>
          <cell r="AK46" t="str">
            <v>FIDEICOMISO DE RECUPERACIÓN CREDITICIA DEL DF</v>
          </cell>
          <cell r="AL46" t="str">
            <v>UNIDAD RESPONSABLE: 09 PF RC FIDEICOMISO DE RECUPERACIÓN CREDITICIA DEL DF</v>
          </cell>
          <cell r="AM46" t="str">
            <v>FIDERE</v>
          </cell>
          <cell r="AR46" t="str">
            <v>Tláhuac</v>
          </cell>
          <cell r="AU46" t="str">
            <v>040059</v>
          </cell>
          <cell r="AV46" t="str">
            <v>Otorgar servicios de apoyo administrativo</v>
          </cell>
          <cell r="AW46" t="str">
            <v>A/P</v>
          </cell>
          <cell r="AY46" t="str">
            <v>FONDO DE SEGURIDAD PÚBLICA DEL DF</v>
          </cell>
          <cell r="AZ46" t="str">
            <v>UNIDAD RESPONSABLE: 14 P0 FS FONDO DE SEGURIDAD PÚBLICA DEL DF</v>
          </cell>
          <cell r="DE46" t="str">
            <v>FONDO DE SEGURIDAD PÚBLICA DEL DF</v>
          </cell>
          <cell r="DF46" t="str">
            <v>NO</v>
          </cell>
          <cell r="DH46" t="str">
            <v>FONDO DE SEGURIDAD PÚBLICA DEL DF</v>
          </cell>
          <cell r="DI46" t="str">
            <v>SÍ</v>
          </cell>
        </row>
        <row r="47">
          <cell r="Y47" t="str">
            <v>FONDO PARA EL DESARROLLO SOCIAL DE LA CIUDAD DE MÉXICO</v>
          </cell>
          <cell r="AJ47" t="str">
            <v>10C001</v>
          </cell>
          <cell r="AK47" t="str">
            <v>SECRETARÍA DE TRANSPORTE Y VIALIDAD</v>
          </cell>
          <cell r="AL47" t="str">
            <v>UNIDAD RESPONSABLE: 10 C0 01 SECRETARÍA DE TRANSPORTE Y VIALIDAD</v>
          </cell>
          <cell r="AM47" t="str">
            <v>SETRAVI</v>
          </cell>
          <cell r="AR47" t="str">
            <v>Tlalpan</v>
          </cell>
          <cell r="AU47" t="str">
            <v>050001</v>
          </cell>
          <cell r="AV47" t="str">
            <v>Articular la participación ciudadana y las políticas públicas del Distrito Federal</v>
          </cell>
          <cell r="AW47" t="str">
            <v>Acción</v>
          </cell>
          <cell r="AY47" t="str">
            <v>FONDO MIXTO DE PROMOCIÓN TURÍSTICA</v>
          </cell>
          <cell r="AZ47" t="str">
            <v>UNIDAD RESPONSABLE: 05 P0 PT FONDO MIXTO DE PROMOCIÓN TURÍSTICA</v>
          </cell>
          <cell r="DE47" t="str">
            <v>FONDO MIXTO DE PROMOCIÓN TURÍSTICA</v>
          </cell>
          <cell r="DF47" t="str">
            <v>NO</v>
          </cell>
          <cell r="DH47" t="str">
            <v>FONDO MIXTO DE PROMOCIÓN TURÍSTICA</v>
          </cell>
          <cell r="DI47" t="str">
            <v>NO</v>
          </cell>
        </row>
        <row r="48">
          <cell r="Y48" t="str">
            <v>FONDO PARA LA ATENCIÓN Y APOYO A LAS VÍCTIMAS DEL DELITO</v>
          </cell>
          <cell r="AJ48" t="str">
            <v>10P0TP</v>
          </cell>
          <cell r="AK48" t="str">
            <v>FIDEICOMISO PARA EL FONDO DE PROMOCIÓN PARA EL FINANCIAMIENTO DEL TRANSPORTE PÚBLICO</v>
          </cell>
          <cell r="AL48" t="str">
            <v>UNIDAD RESPONSABLE: 10 P0 TP FIDEICOMISO PARA EL FONDO DE PROMOCIÓN PARA EL FINANCIAMIENTO DEL TRANSPORTE PÚBLICO</v>
          </cell>
          <cell r="AM48" t="str">
            <v>FIFINTRA</v>
          </cell>
          <cell r="AO48" t="str">
            <v>C</v>
          </cell>
          <cell r="AR48" t="str">
            <v>Venustiano Carranza</v>
          </cell>
          <cell r="AU48" t="str">
            <v>050002</v>
          </cell>
          <cell r="AV48" t="str">
            <v>Conducir la política interna</v>
          </cell>
          <cell r="AW48" t="str">
            <v>A/P</v>
          </cell>
          <cell r="AY48" t="str">
            <v>FONDO PARA EL DESARROLLO SOCIAL DE LA CIUDAD DE MÉXICO</v>
          </cell>
          <cell r="AZ48" t="str">
            <v>UNIDAD RESPONSABLE: 04 P0 DS FONDO PARA EL DESARROLLO SOCIAL DE LA CIUDAD DE MÉXICO</v>
          </cell>
          <cell r="DE48" t="str">
            <v>FONDO PARA EL DESARROLLO SOCIAL DE LA CIUDAD DE MÉXICO</v>
          </cell>
          <cell r="DF48" t="str">
            <v>NO</v>
          </cell>
          <cell r="DH48" t="str">
            <v>FONDO PARA EL DESARROLLO SOCIAL DE LA CIUDAD DE MÉXICO</v>
          </cell>
          <cell r="DI48" t="str">
            <v>NO</v>
          </cell>
        </row>
        <row r="49">
          <cell r="Y49" t="str">
            <v>HEROICO CUERPO DE BOMBEROS DEL DF</v>
          </cell>
          <cell r="AJ49" t="str">
            <v>10PDMB</v>
          </cell>
          <cell r="AK49" t="str">
            <v>METROBÚS</v>
          </cell>
          <cell r="AL49" t="str">
            <v>UNIDAD RESPONSABLE: 10 PD MB METROBÚS</v>
          </cell>
          <cell r="AM49" t="str">
            <v>METROBUS</v>
          </cell>
          <cell r="AO49" t="str">
            <v>I</v>
          </cell>
          <cell r="AR49" t="str">
            <v>Xochimilco</v>
          </cell>
          <cell r="AU49" t="str">
            <v>050003</v>
          </cell>
          <cell r="AV49" t="str">
            <v>Realizar acciones para la coordinación metropolitana y regional</v>
          </cell>
          <cell r="AW49" t="str">
            <v>Acción</v>
          </cell>
          <cell r="AY49" t="str">
            <v>FONDO PARA LA ATENCIÓN Y APOYO A LAS VÍCTIMAS DEL DELITO</v>
          </cell>
          <cell r="AZ49" t="str">
            <v>UNIDAD RESPONSABLE: 14 P0 AV FONDO PARA LA ATENCIÓN Y APOYO A LAS VÍCTIMAS DEL DELITO</v>
          </cell>
          <cell r="DE49" t="str">
            <v>FONDO PARA LA ATENCIÓN Y APOYO A LAS VÍCTIMAS DEL DELITO</v>
          </cell>
          <cell r="DF49" t="str">
            <v>NO</v>
          </cell>
          <cell r="DH49" t="str">
            <v>FONDO PARA LA ATENCIÓN Y APOYO A LAS VÍCTIMAS DEL DELITO</v>
          </cell>
          <cell r="DI49" t="str">
            <v>SÍ</v>
          </cell>
        </row>
        <row r="50">
          <cell r="Y50" t="str">
            <v>INSTITUTO DE ACCESO A LA INFORMACIÓN PÚBLICA DEL DF</v>
          </cell>
          <cell r="AJ50" t="str">
            <v>10PDME</v>
          </cell>
          <cell r="AK50" t="str">
            <v>SISTEMA DE TRANSPORTE COLECTIVO (METRO)</v>
          </cell>
          <cell r="AL50" t="str">
            <v>UNIDAD RESPONSABLE: 10 PD ME SISTEMA DE TRANSPORTE COLECTIVO (METRO)</v>
          </cell>
          <cell r="AM50" t="str">
            <v>STC</v>
          </cell>
          <cell r="AU50" t="str">
            <v>050004</v>
          </cell>
          <cell r="AV50" t="str">
            <v>Coordinación de políticas del Gobierno del Distrito Federal</v>
          </cell>
          <cell r="AW50" t="str">
            <v>A/P</v>
          </cell>
          <cell r="AY50" t="str">
            <v>HEROICO CUERPO DE BOMBEROS DEL DF</v>
          </cell>
          <cell r="AZ50" t="str">
            <v>UNIDAD RESPONSABLE: 34 PD HB HEROICO CUERPO DE BOMBEROS DEL DF</v>
          </cell>
          <cell r="DE50" t="str">
            <v>HEROICO CUERPO DE BOMBEROS DEL DF</v>
          </cell>
          <cell r="DF50" t="str">
            <v>SÍ</v>
          </cell>
          <cell r="DH50" t="str">
            <v>HEROICO CUERPO DE BOMBEROS DEL DF</v>
          </cell>
          <cell r="DI50" t="str">
            <v>NO</v>
          </cell>
        </row>
        <row r="51">
          <cell r="Y51" t="str">
            <v>INSTITUTO DE CIENCIA Y TECNOLOGÍA</v>
          </cell>
          <cell r="AJ51" t="str">
            <v>10PDRT</v>
          </cell>
          <cell r="AK51" t="str">
            <v>RED DE TRANSPORTE DE PASAJEROS DEL DF</v>
          </cell>
          <cell r="AL51" t="str">
            <v>UNIDAD RESPONSABLE: 10 PD RT RED DE TRANSPORTE DE PASAJEROS DEL DF</v>
          </cell>
          <cell r="AM51" t="str">
            <v>RTP</v>
          </cell>
          <cell r="AU51" t="str">
            <v>050005</v>
          </cell>
          <cell r="AV51" t="str">
            <v>Desarrollar el programa de comunicación social</v>
          </cell>
          <cell r="AW51" t="str">
            <v>Acción</v>
          </cell>
          <cell r="AY51" t="str">
            <v>INSTITUTO DE ACCESO A LA INFORMACIÓN PÚBLICA DEL DF</v>
          </cell>
          <cell r="AZ51" t="str">
            <v>UNIDAD RESPONSABLE: 32 A0 00 INSTITUTO DE ACCESO A LA INFORMACIÓN PÚBLICA DEL DF</v>
          </cell>
          <cell r="DE51" t="str">
            <v>INSTITUTO DE ACCESO A LA INFORMACIÓN PÚBLICA DEL DF</v>
          </cell>
          <cell r="DF51" t="str">
            <v>NO</v>
          </cell>
          <cell r="DH51" t="str">
            <v>INSTITUTO DE ACCESO A LA INFORMACIÓN PÚBLICA DEL DF</v>
          </cell>
          <cell r="DI51" t="str">
            <v>NO</v>
          </cell>
        </row>
        <row r="52">
          <cell r="Y52" t="str">
            <v>INSTITUTO DE EDUCACIÓN MEDIA SUPERIOR</v>
          </cell>
          <cell r="AJ52" t="str">
            <v>10PDTE</v>
          </cell>
          <cell r="AK52" t="str">
            <v>SERVICIO DE TRANSPORTES ELÉCTRICOS DEL DF</v>
          </cell>
          <cell r="AL52" t="str">
            <v>UNIDAD RESPONSABLE: 10 PD TE SERVICIO DE TRANSPORTES ELÉCTRICOS DEL DF</v>
          </cell>
          <cell r="AM52" t="str">
            <v>STE</v>
          </cell>
          <cell r="AU52" t="str">
            <v>050007</v>
          </cell>
          <cell r="AV52" t="str">
            <v>Coordinar la política de rehabilitación del Centro Histórico de la Ciudad de México</v>
          </cell>
          <cell r="AW52" t="str">
            <v>Acción</v>
          </cell>
          <cell r="AY52" t="str">
            <v>INSTITUTO DE CIENCIA Y TECNOLOGÍA</v>
          </cell>
          <cell r="AZ52" t="str">
            <v>UNIDAD RESPONSABLE: 37 PD CT INSTITUTO DE CIENCIA Y TECNOLOGÍA</v>
          </cell>
          <cell r="DE52" t="str">
            <v>INSTITUTO DE CIENCIA Y TECNOLOGÍA</v>
          </cell>
          <cell r="DF52" t="str">
            <v>NO</v>
          </cell>
          <cell r="DH52" t="str">
            <v>INSTITUTO DE CIENCIA Y TECNOLOGÍA</v>
          </cell>
          <cell r="DI52" t="str">
            <v>NO</v>
          </cell>
        </row>
        <row r="53">
          <cell r="Y53" t="str">
            <v>INSTITUTO DE FORMACIÓN PROFESIONAL</v>
          </cell>
          <cell r="AJ53" t="str">
            <v>11C001</v>
          </cell>
          <cell r="AK53" t="str">
            <v>SECRETARÍA DE SEGURIDAD PÚBLICA</v>
          </cell>
          <cell r="AL53" t="str">
            <v>UNIDAD RESPONSABLE: 11 C0 01 SECRETARÍA DE SEGURIDAD PÚBLICA</v>
          </cell>
          <cell r="AM53" t="str">
            <v>SSP</v>
          </cell>
          <cell r="AU53" t="str">
            <v>050008</v>
          </cell>
          <cell r="AV53" t="str">
            <v>Realizar acciones para el reordenamiento de la vía pública</v>
          </cell>
          <cell r="AW53" t="str">
            <v>Acción</v>
          </cell>
          <cell r="AY53" t="str">
            <v>INSTITUTO DE EDUCACIÓN MEDIA SUPERIOR</v>
          </cell>
          <cell r="AZ53" t="str">
            <v>UNIDAD RESPONSABLE: 36 PD IE INSTITUTO DE EDUCACIÓN MEDIA SUPERIOR</v>
          </cell>
          <cell r="DE53" t="str">
            <v>INSTITUTO DE EDUCACIÓN MEDIA SUPERIOR</v>
          </cell>
          <cell r="DF53" t="str">
            <v>NO</v>
          </cell>
          <cell r="DH53" t="str">
            <v>INSTITUTO DE EDUCACIÓN MEDIA SUPERIOR</v>
          </cell>
          <cell r="DI53" t="str">
            <v>NO</v>
          </cell>
        </row>
        <row r="54">
          <cell r="Y54" t="str">
            <v>INSTITUTO DE LA JUVENTUD DEL DF</v>
          </cell>
          <cell r="AJ54" t="str">
            <v>11CD01</v>
          </cell>
          <cell r="AK54" t="str">
            <v>INSTITUTO TÉCNICO DE FORMACIÓN POLICIAL</v>
          </cell>
          <cell r="AL54" t="str">
            <v>UNIDAD RESPONSABLE: 11 CD 01 INSTITUTO TÉCNICO DE FORMACIÓN POLICIAL</v>
          </cell>
          <cell r="AM54" t="str">
            <v>ITFPOL</v>
          </cell>
          <cell r="AU54" t="str">
            <v>050009</v>
          </cell>
          <cell r="AV54" t="str">
            <v>Coordinar políticas sectoriales</v>
          </cell>
          <cell r="AW54" t="str">
            <v>A/P</v>
          </cell>
          <cell r="AY54" t="str">
            <v>INSTITUTO DE FORMACIÓN PROFESIONAL</v>
          </cell>
          <cell r="AZ54" t="str">
            <v>UNIDAD RESPONSABLE: 14 CD 01 INSTITUTO DE FORMACIÓN PROFESIONAL</v>
          </cell>
          <cell r="DE54" t="str">
            <v>INSTITUTO DE FORMACIÓN PROFESIONAL</v>
          </cell>
          <cell r="DF54" t="str">
            <v>NO</v>
          </cell>
          <cell r="DH54" t="str">
            <v>INSTITUTO DE FORMACIÓN PROFESIONAL</v>
          </cell>
          <cell r="DI54" t="str">
            <v>NO</v>
          </cell>
        </row>
        <row r="55">
          <cell r="Y55" t="str">
            <v>INSTITUTO DE LAS MUJERES DEL DF</v>
          </cell>
          <cell r="AJ55" t="str">
            <v>11CD02</v>
          </cell>
          <cell r="AK55" t="str">
            <v>POLICÍA AUXILIAR DEL DF</v>
          </cell>
          <cell r="AL55" t="str">
            <v>UNIDAD RESPONSABLE: 11 CD 02 POLICÍA AUXILIAR DEL DF</v>
          </cell>
          <cell r="AM55" t="str">
            <v>PADF</v>
          </cell>
          <cell r="AO55" t="str">
            <v>01</v>
          </cell>
          <cell r="AR55" t="str">
            <v>ASAMBLEA LEGISLATIVA DEL DF</v>
          </cell>
          <cell r="AS55" t="str">
            <v>NO</v>
          </cell>
          <cell r="AU55" t="str">
            <v>050010</v>
          </cell>
          <cell r="AV55" t="str">
            <v>Coordinar las políticas delegacionales</v>
          </cell>
          <cell r="AW55" t="str">
            <v>A/P</v>
          </cell>
          <cell r="AY55" t="str">
            <v>INSTITUTO DE LA JUVENTUD DEL DF</v>
          </cell>
          <cell r="AZ55" t="str">
            <v>UNIDAD RESPONSABLE: 08 PD IJ INSTITUTO DE LA JUVENTUD DEL DF</v>
          </cell>
          <cell r="DE55" t="str">
            <v>INSTITUTO DE LA JUVENTUD DEL DF</v>
          </cell>
          <cell r="DF55" t="str">
            <v>NO</v>
          </cell>
          <cell r="DH55" t="str">
            <v>INSTITUTO DE LA JUVENTUD DEL DF</v>
          </cell>
          <cell r="DI55" t="str">
            <v>NO</v>
          </cell>
        </row>
        <row r="56">
          <cell r="Y56" t="str">
            <v>INSTITUTO DE VIVIENDA DEL DF</v>
          </cell>
          <cell r="AJ56" t="str">
            <v>11CD03</v>
          </cell>
          <cell r="AK56" t="str">
            <v>POLICÍA BANCARIA E INDUSTRIAL</v>
          </cell>
          <cell r="AL56" t="str">
            <v>UNIDAD RESPONSABLE: 11 CD 03 POLICÍA BANCARIA E INDUSTRIAL</v>
          </cell>
          <cell r="AM56" t="str">
            <v>PBI</v>
          </cell>
          <cell r="AO56" t="str">
            <v>02</v>
          </cell>
          <cell r="AR56" t="str">
            <v>AUTORIDAD DEL CENTRO HISTÓRICO</v>
          </cell>
          <cell r="AS56" t="str">
            <v>SÍ</v>
          </cell>
          <cell r="AU56" t="str">
            <v>050011</v>
          </cell>
          <cell r="AV56" t="str">
            <v>Evaluar la política de Desarrollo Social</v>
          </cell>
          <cell r="AW56" t="str">
            <v>Estudio</v>
          </cell>
          <cell r="AY56" t="str">
            <v>INSTITUTO DE LAS MUJERES DEL DF</v>
          </cell>
          <cell r="AZ56" t="str">
            <v>UNIDAD RESPONSABLE: 08 PD IM INSTITUTO DE LAS MUJERES DEL DF</v>
          </cell>
          <cell r="DE56" t="str">
            <v>INSTITUTO DE LAS MUJERES DEL DF</v>
          </cell>
          <cell r="DF56" t="str">
            <v>NO</v>
          </cell>
          <cell r="DH56" t="str">
            <v>INSTITUTO DE LAS MUJERES DEL DF</v>
          </cell>
          <cell r="DI56" t="str">
            <v>NO</v>
          </cell>
        </row>
        <row r="57">
          <cell r="Y57" t="str">
            <v>INSTITUTO ELECTORAL DEL DF</v>
          </cell>
          <cell r="AJ57" t="str">
            <v>11PDPA</v>
          </cell>
          <cell r="AK57" t="str">
            <v>CAJA DE PREVISIÓN DE LA POLICÍA AUXILIAR DEL DF</v>
          </cell>
          <cell r="AL57" t="str">
            <v>UNIDAD RESPONSABLE: 11 PD PA CAJA DE PREVISIÓN DE LA POLICÍA AUXILIAR DEL DF</v>
          </cell>
          <cell r="AM57" t="str">
            <v>CAPREPA</v>
          </cell>
          <cell r="AO57" t="str">
            <v>03</v>
          </cell>
          <cell r="AR57" t="str">
            <v>CAJA DE PREVISIÓN DE LA POLICÍA AUXILIAR DEL DF</v>
          </cell>
          <cell r="AS57" t="str">
            <v>NO</v>
          </cell>
          <cell r="AU57" t="str">
            <v>050012</v>
          </cell>
          <cell r="AV57" t="str">
            <v>Realizar acciones de innovación tecnológica</v>
          </cell>
          <cell r="AW57" t="str">
            <v>Acción</v>
          </cell>
          <cell r="AY57" t="str">
            <v>INSTITUTO DE VIVIENDA DEL DF</v>
          </cell>
          <cell r="AZ57" t="str">
            <v>UNIDAD RESPONSABLE: 03 PD IV INSTITUTO DE VIVIENDA DEL DF</v>
          </cell>
          <cell r="DE57" t="str">
            <v>INSTITUTO DE VIVIENDA DEL DF</v>
          </cell>
          <cell r="DF57" t="str">
            <v>SÍ</v>
          </cell>
          <cell r="DH57" t="str">
            <v>INSTITUTO DE VIVIENDA DEL DF</v>
          </cell>
          <cell r="DI57" t="str">
            <v>NO</v>
          </cell>
        </row>
        <row r="58">
          <cell r="Y58" t="str">
            <v>INSTITUTO TÉCNICO DE FORMACIÓN POLICIAL</v>
          </cell>
          <cell r="AJ58" t="str">
            <v>12C001</v>
          </cell>
          <cell r="AK58" t="str">
            <v>OFICIALÍA MAYOR</v>
          </cell>
          <cell r="AL58" t="str">
            <v>UNIDAD RESPONSABLE: 12 C0 01 OFICIALÍA MAYOR</v>
          </cell>
          <cell r="AM58" t="str">
            <v>OFICIALIA</v>
          </cell>
          <cell r="AO58" t="str">
            <v>04</v>
          </cell>
          <cell r="AR58" t="str">
            <v>CAJA DE PREVISIÓN DE LA POLICÍA PREVENTIVA</v>
          </cell>
          <cell r="AS58" t="str">
            <v>NO</v>
          </cell>
          <cell r="AU58" t="str">
            <v>050013</v>
          </cell>
          <cell r="AV58" t="str">
            <v>Fortalecer y establecer enlaces institucionales con las autoridades de los gobiernos municipales</v>
          </cell>
          <cell r="AW58" t="str">
            <v>Acción</v>
          </cell>
          <cell r="AY58" t="str">
            <v>INSTITUTO ELECTORAL DEL DF</v>
          </cell>
          <cell r="AZ58" t="str">
            <v>UNIDAD RESPONSABLE: 24 A0 00 INSTITUTO ELECTORAL DEL DF</v>
          </cell>
          <cell r="DE58" t="str">
            <v>INSTITUTO ELECTORAL DEL DF</v>
          </cell>
          <cell r="DF58" t="str">
            <v>NO</v>
          </cell>
          <cell r="DH58" t="str">
            <v>INSTITUTO ELECTORAL DEL DF</v>
          </cell>
          <cell r="DI58" t="str">
            <v>SÍ</v>
          </cell>
        </row>
        <row r="59">
          <cell r="Y59" t="str">
            <v>JEFATURA DE GOBIERNO DEL DF</v>
          </cell>
          <cell r="AJ59" t="str">
            <v>12P0DE</v>
          </cell>
          <cell r="AK59" t="str">
            <v>FONDO DE DESARROLLO ECONÓMICO DEL DF</v>
          </cell>
          <cell r="AL59" t="str">
            <v>UNIDAD RESPONSABLE: 12 P0 DE FONDO DE DESARROLLO ECONÓMICO DEL DF</v>
          </cell>
          <cell r="AM59" t="str">
            <v>FONDECO</v>
          </cell>
          <cell r="AO59" t="str">
            <v>05</v>
          </cell>
          <cell r="AR59" t="str">
            <v>CAJA DE PREVISIÓN PARA TRABAJADORES A LISTA DE RAYA DEL GDF</v>
          </cell>
          <cell r="AS59" t="str">
            <v>NO</v>
          </cell>
          <cell r="AU59" t="str">
            <v>050059</v>
          </cell>
          <cell r="AV59" t="str">
            <v>Otorgar servicios de apoyo administrativo</v>
          </cell>
          <cell r="AW59" t="str">
            <v>A/P</v>
          </cell>
          <cell r="AY59" t="str">
            <v>INSTITUTO TÉCNICO DE FORMACIÓN POLICIAL</v>
          </cell>
          <cell r="AZ59" t="str">
            <v>UNIDAD RESPONSABLE: 11 CD 01 INSTITUTO TÉCNICO DE FORMACIÓN POLICIAL</v>
          </cell>
          <cell r="DE59" t="str">
            <v>INSTITUTO TÉCNICO DE FORMACIÓN POLICIAL</v>
          </cell>
          <cell r="DF59" t="str">
            <v>NO</v>
          </cell>
          <cell r="DH59" t="str">
            <v>INSTITUTO TÉCNICO DE FORMACIÓN POLICIAL</v>
          </cell>
          <cell r="DI59" t="str">
            <v>NO</v>
          </cell>
        </row>
        <row r="60">
          <cell r="Y60" t="str">
            <v>JUNTA LOCAL DE CONCILIACIÓN Y ARBITRAJE DEL DF</v>
          </cell>
          <cell r="AJ60" t="str">
            <v>12PDLR</v>
          </cell>
          <cell r="AK60" t="str">
            <v>CAJA DE PREVISIÓN PARA TRABAJADORES A LISTA DE RAYA DEL GDF</v>
          </cell>
          <cell r="AL60" t="str">
            <v>UNIDAD RESPONSABLE: 12 PD LR CAJA DE PREVISIÓN PARA TRABAJADORES A LISTA DE RAYA DEL GDF</v>
          </cell>
          <cell r="AM60" t="str">
            <v>CAPTRALIR</v>
          </cell>
          <cell r="AO60" t="str">
            <v>06</v>
          </cell>
          <cell r="AR60" t="str">
            <v>COMISIÓN DE DERECHOS HUMANOS DEL DF</v>
          </cell>
          <cell r="AS60" t="str">
            <v>NO</v>
          </cell>
          <cell r="AU60" t="str">
            <v>050060</v>
          </cell>
          <cell r="AV60" t="str">
            <v>Cubrir compromisos pendientes de acciones realizadas en ejercicios anteriores</v>
          </cell>
          <cell r="AW60" t="str">
            <v>S/N</v>
          </cell>
          <cell r="AY60" t="str">
            <v>JEFATURA DE GOBIERNO DEL DF</v>
          </cell>
          <cell r="AZ60" t="str">
            <v>UNIDAD RESPONSABLE: 01 C0 01 JEFATURA DE GOBIERNO DEL DF</v>
          </cell>
          <cell r="DE60" t="str">
            <v>JEFATURA DE GOBIERNO DEL DF</v>
          </cell>
          <cell r="DF60" t="str">
            <v>NO</v>
          </cell>
          <cell r="DH60" t="str">
            <v>JEFATURA DE GOBIERNO DEL DF</v>
          </cell>
          <cell r="DI60" t="str">
            <v>NO</v>
          </cell>
        </row>
        <row r="61">
          <cell r="Y61" t="str">
            <v>METROBÚS</v>
          </cell>
          <cell r="AJ61" t="str">
            <v>12PDPP</v>
          </cell>
          <cell r="AK61" t="str">
            <v>CAJA DE PREVISIÓN DE LA POLICÍA PREVENTIVA</v>
          </cell>
          <cell r="AL61" t="str">
            <v>UNIDAD RESPONSABLE: 12 PD PP CAJA DE PREVISIÓN DE LA POLICÍA PREVENTIVA</v>
          </cell>
          <cell r="AM61" t="str">
            <v>CAPREPOLI</v>
          </cell>
          <cell r="AO61" t="str">
            <v>07</v>
          </cell>
          <cell r="AR61" t="str">
            <v>CONSEJERÍA JURÍDICA Y SERVICIOS LEGALES</v>
          </cell>
          <cell r="AS61" t="str">
            <v>SÍ</v>
          </cell>
          <cell r="AU61" t="str">
            <v>051109</v>
          </cell>
          <cell r="AV61" t="str">
            <v>Coordinar políticas sectoriales</v>
          </cell>
          <cell r="AW61" t="str">
            <v>A/P</v>
          </cell>
          <cell r="AY61" t="str">
            <v>JUNTA LOCAL DE CONCILIACIÓN Y ARBITRAJE DEL DF</v>
          </cell>
          <cell r="AZ61" t="str">
            <v>UNIDAD RESPONSABLE: 22 A0 00 JUNTA LOCAL DE CONCILIACIÓN Y ARBITRAJE DEL DF</v>
          </cell>
          <cell r="DE61" t="str">
            <v>JUNTA LOCAL DE CONCILIACIÓN Y ARBITRAJE DEL DF</v>
          </cell>
          <cell r="DF61" t="str">
            <v>NO</v>
          </cell>
          <cell r="DH61" t="str">
            <v>JUNTA LOCAL DE CONCILIACIÓN Y ARBITRAJE DEL DF</v>
          </cell>
          <cell r="DI61" t="str">
            <v>NO</v>
          </cell>
        </row>
        <row r="62">
          <cell r="Y62" t="str">
            <v>OFICIALÍA MAYOR</v>
          </cell>
          <cell r="AJ62" t="str">
            <v>12PECM</v>
          </cell>
          <cell r="AK62" t="str">
            <v>CORPORACIÓN MEXICANA DE IMPRESIÓN S.A. DE C.V.</v>
          </cell>
          <cell r="AL62" t="str">
            <v>UNIDAD RESPONSABLE: 12 PE CM CORPORACIÓN MEXICANA DE IMPRESIÓN S.A. DE C.V.</v>
          </cell>
          <cell r="AM62" t="str">
            <v>COMISA</v>
          </cell>
          <cell r="AO62" t="str">
            <v>08</v>
          </cell>
          <cell r="AR62" t="str">
            <v>CONSEJO DE EVALUACIÓN DEL DESARROLLO SOCIAL DEL DF</v>
          </cell>
          <cell r="AS62" t="str">
            <v>NO</v>
          </cell>
          <cell r="AU62" t="str">
            <v>060001</v>
          </cell>
          <cell r="AV62" t="str">
            <v>Cubrir el servicio de la deuda</v>
          </cell>
          <cell r="AW62" t="str">
            <v>A/P</v>
          </cell>
          <cell r="AY62" t="str">
            <v>METROBÚS</v>
          </cell>
          <cell r="AZ62" t="str">
            <v>UNIDAD RESPONSABLE: 10 PD MB METROBÚS</v>
          </cell>
          <cell r="DE62" t="str">
            <v>METROBÚS</v>
          </cell>
          <cell r="DF62" t="str">
            <v>NO</v>
          </cell>
          <cell r="DH62" t="str">
            <v>METROBÚS</v>
          </cell>
          <cell r="DI62" t="str">
            <v>NO</v>
          </cell>
        </row>
        <row r="63">
          <cell r="Y63" t="str">
            <v>POLICÍA AUXILIAR DEL DF</v>
          </cell>
          <cell r="AJ63" t="str">
            <v>12PESM</v>
          </cell>
          <cell r="AK63" t="str">
            <v>SERVICIOS METROPOLITANOS  S.A. DE C.V.</v>
          </cell>
          <cell r="AL63" t="str">
            <v>UNIDAD RESPONSABLE: 12 PE SM SERVICIOS METROPOLITANOS  S.A. DE C.V.</v>
          </cell>
          <cell r="AM63" t="str">
            <v>SERVIMET</v>
          </cell>
          <cell r="AO63" t="str">
            <v>09</v>
          </cell>
          <cell r="AR63" t="str">
            <v>CONSEJO DE LA JUDICATURA DEL DF</v>
          </cell>
          <cell r="AS63" t="str">
            <v>NO</v>
          </cell>
          <cell r="AU63" t="str">
            <v>060002</v>
          </cell>
          <cell r="AV63" t="str">
            <v>Operar el sistema recaudatorio del Distrito Federal</v>
          </cell>
          <cell r="AW63" t="str">
            <v>Acción</v>
          </cell>
          <cell r="AY63" t="str">
            <v>OFICIALÍA MAYOR</v>
          </cell>
          <cell r="AZ63" t="str">
            <v>UNIDAD RESPONSABLE: 12 C0 01 OFICIALÍA MAYOR</v>
          </cell>
          <cell r="DE63" t="str">
            <v>OFICIALÍA MAYOR</v>
          </cell>
          <cell r="DF63" t="str">
            <v>NO</v>
          </cell>
          <cell r="DH63" t="str">
            <v>OFICIALÍA MAYOR</v>
          </cell>
          <cell r="DI63" t="str">
            <v>NO</v>
          </cell>
        </row>
        <row r="64">
          <cell r="Y64" t="str">
            <v>POLICÍA BANCARIA E INDUSTRIAL</v>
          </cell>
          <cell r="AJ64" t="str">
            <v>12PFCX</v>
          </cell>
          <cell r="AK64" t="str">
            <v>FIDEICOMISO PÚBLICO COMPLEJO AMBIENTAL "XOCHIMILCO"</v>
          </cell>
          <cell r="AL64" t="str">
            <v>UNIDAD RESPONSABLE: 12 PF CX FIDEICOMISO PÚBLICO COMPLEJO AMBIENTAL "XOCHIMILCO"</v>
          </cell>
          <cell r="AM64" t="str">
            <v>FIDXOCH</v>
          </cell>
          <cell r="AO64" t="str">
            <v>10</v>
          </cell>
          <cell r="AR64" t="str">
            <v>CONTADURÍA MAYOR DE HACIENDA DE LA ALDF</v>
          </cell>
          <cell r="AS64" t="str">
            <v>NO</v>
          </cell>
          <cell r="AU64" t="str">
            <v>060003</v>
          </cell>
          <cell r="AV64" t="str">
            <v>Defender y representar al Gobierno del Distrito Federal en materia fiscal y hacendaria</v>
          </cell>
          <cell r="AW64" t="str">
            <v>Acción</v>
          </cell>
          <cell r="AY64" t="str">
            <v>POLICÍA AUXILIAR DEL DF</v>
          </cell>
          <cell r="AZ64" t="str">
            <v>UNIDAD RESPONSABLE: 11 CD 02 POLICÍA AUXILIAR DEL DF</v>
          </cell>
          <cell r="DE64" t="str">
            <v>POLICÍA AUXILIAR DEL DF</v>
          </cell>
          <cell r="DF64" t="str">
            <v>NO</v>
          </cell>
          <cell r="DH64" t="str">
            <v>POLICÍA AUXILIAR DEL DF</v>
          </cell>
          <cell r="DI64" t="str">
            <v>NO</v>
          </cell>
        </row>
        <row r="65">
          <cell r="Y65" t="str">
            <v>PROCURADURÍA AMBIENTAL Y DEL ORDENAMIENTO TERRITORIAL DEL DF</v>
          </cell>
          <cell r="AJ65" t="str">
            <v>13C001</v>
          </cell>
          <cell r="AK65" t="str">
            <v>CONTRALORÍA GENERAL</v>
          </cell>
          <cell r="AL65" t="str">
            <v>UNIDAD RESPONSABLE: 13 C0 01 CONTRALORÍA GENERAL</v>
          </cell>
          <cell r="AM65" t="str">
            <v>CONTRALORIA</v>
          </cell>
          <cell r="AO65" t="str">
            <v>11</v>
          </cell>
          <cell r="AR65" t="str">
            <v>CONTRALORÍA GENERAL</v>
          </cell>
          <cell r="AS65" t="str">
            <v>SÍ</v>
          </cell>
          <cell r="AU65" t="str">
            <v>060004</v>
          </cell>
          <cell r="AV65" t="str">
            <v>Integrar y presentar el Presupuesto de Egresos y Programa Operativo Anual de la Administración Pública</v>
          </cell>
          <cell r="AW65" t="str">
            <v>A/P</v>
          </cell>
          <cell r="AY65" t="str">
            <v>POLICÍA BANCARIA E INDUSTRIAL</v>
          </cell>
          <cell r="AZ65" t="str">
            <v>UNIDAD RESPONSABLE: 11 CD 03 POLICÍA BANCARIA E INDUSTRIAL</v>
          </cell>
          <cell r="DE65" t="str">
            <v>POLICÍA BANCARIA E INDUSTRIAL</v>
          </cell>
          <cell r="DF65" t="str">
            <v>NO</v>
          </cell>
          <cell r="DH65" t="str">
            <v>POLICÍA BANCARIA E INDUSTRIAL</v>
          </cell>
          <cell r="DI65" t="str">
            <v>NO</v>
          </cell>
        </row>
        <row r="66">
          <cell r="Y66" t="str">
            <v>PROCURADURÍA GENERAL DE JUSTICIA DEL DF</v>
          </cell>
          <cell r="AJ66" t="str">
            <v>14C000</v>
          </cell>
          <cell r="AK66" t="str">
            <v>PROCURADURÍA GENERAL DE JUSTICIA DEL DF</v>
          </cell>
          <cell r="AL66" t="str">
            <v>UNIDAD RESPONSABLE: 14 C0 00 PROCURADURÍA GENERAL DE JUSTICIA DEL DF</v>
          </cell>
          <cell r="AM66" t="str">
            <v>PGJDF</v>
          </cell>
          <cell r="AO66" t="str">
            <v>12</v>
          </cell>
          <cell r="AR66" t="str">
            <v>CORPORACIÓN MEXICANA DE IMPRESIÓN S.A. DE C.V.</v>
          </cell>
          <cell r="AS66" t="str">
            <v>NO</v>
          </cell>
          <cell r="AU66" t="str">
            <v>060005</v>
          </cell>
          <cell r="AV66" t="str">
            <v>Operar fondos y manejo de deuda del Distrito Federal</v>
          </cell>
          <cell r="AW66" t="str">
            <v>A/P</v>
          </cell>
          <cell r="AY66" t="str">
            <v>PROCURADURÍA AMBIENTAL Y DEL ORDENAMIENTO TERRITORIAL DEL DF</v>
          </cell>
          <cell r="AZ66" t="str">
            <v>UNIDAD RESPONSABLE: 30 PD PA PROCURADURÍA AMBIENTAL Y DEL ORDENAMIENTO TERRITORIAL DEL DF</v>
          </cell>
          <cell r="DE66" t="str">
            <v>PROCURADURÍA AMBIENTAL Y DEL ORDENAMIENTO TERRITORIAL DEL DF</v>
          </cell>
          <cell r="DF66" t="str">
            <v>NO</v>
          </cell>
          <cell r="DH66" t="str">
            <v>PROCURADURÍA AMBIENTAL Y DEL ORDENAMIENTO TERRITORIAL DEL DF</v>
          </cell>
          <cell r="DI66" t="str">
            <v>NO</v>
          </cell>
        </row>
        <row r="67">
          <cell r="Y67" t="str">
            <v>PROCURADURÍA SOCIAL DEL DF</v>
          </cell>
          <cell r="AJ67" t="str">
            <v>14CD01</v>
          </cell>
          <cell r="AK67" t="str">
            <v>INSTITUTO DE FORMACIÓN PROFESIONAL</v>
          </cell>
          <cell r="AL67" t="str">
            <v>UNIDAD RESPONSABLE: 14 CD 01 INSTITUTO DE FORMACIÓN PROFESIONAL</v>
          </cell>
          <cell r="AM67" t="str">
            <v>IFP</v>
          </cell>
          <cell r="AO67" t="str">
            <v>13</v>
          </cell>
          <cell r="AR67" t="str">
            <v>DELEGACIÓN ÁLVARO OBREGÓN</v>
          </cell>
          <cell r="AS67" t="str">
            <v>SÍ</v>
          </cell>
          <cell r="AU67" t="str">
            <v>060006</v>
          </cell>
          <cell r="AV67" t="str">
            <v>Recuperar créditos financieros otorgados por el Gobierno del Distrito Federal</v>
          </cell>
          <cell r="AW67" t="str">
            <v>Millones de pesos</v>
          </cell>
          <cell r="AY67" t="str">
            <v>PROCURADURÍA GENERAL DE JUSTICIA DEL DF</v>
          </cell>
          <cell r="AZ67" t="str">
            <v>UNIDAD RESPONSABLE: 14 C0 00 PROCURADURÍA GENERAL DE JUSTICIA DEL DF</v>
          </cell>
          <cell r="DE67" t="str">
            <v>PROCURADURÍA GENERAL DE JUSTICIA DEL DF</v>
          </cell>
          <cell r="DF67" t="str">
            <v>NO</v>
          </cell>
          <cell r="DH67" t="str">
            <v>PROCURADURÍA GENERAL DE JUSTICIA DEL DF</v>
          </cell>
          <cell r="DI67" t="str">
            <v>NO</v>
          </cell>
        </row>
        <row r="68">
          <cell r="Y68" t="str">
            <v>RED DE TRANSPORTE DE PASAJEROS DEL DF</v>
          </cell>
          <cell r="AJ68" t="str">
            <v>14P0AV</v>
          </cell>
          <cell r="AK68" t="str">
            <v>FONDO PARA LA ATENCIÓN Y APOYO A LAS VÍCTIMAS DEL DELITO</v>
          </cell>
          <cell r="AL68" t="str">
            <v>UNIDAD RESPONSABLE: 14 P0 AV FONDO PARA LA ATENCIÓN Y APOYO A LAS VÍCTIMAS DEL DELITO</v>
          </cell>
          <cell r="AM68" t="str">
            <v>FAAVID</v>
          </cell>
          <cell r="AO68" t="str">
            <v>14</v>
          </cell>
          <cell r="AR68" t="str">
            <v>DELEGACIÓN AZCAPOTZALCO</v>
          </cell>
          <cell r="AS68" t="str">
            <v>SÍ</v>
          </cell>
          <cell r="AU68" t="str">
            <v>060007</v>
          </cell>
          <cell r="AV68" t="str">
            <v>Elaborar y difundir documentos financieros de rendición de cuentas</v>
          </cell>
          <cell r="AW68" t="str">
            <v>Documento</v>
          </cell>
          <cell r="AY68" t="str">
            <v>PROCURADURÍA SOCIAL DEL DF</v>
          </cell>
          <cell r="AZ68" t="str">
            <v>UNIDAD RESPONSABLE: 08 PD PS PROCURADURÍA SOCIAL DEL DF</v>
          </cell>
          <cell r="DE68" t="str">
            <v>PROCURADURÍA SOCIAL DEL DF</v>
          </cell>
          <cell r="DF68" t="str">
            <v>NO</v>
          </cell>
          <cell r="DH68" t="str">
            <v>PROCURADURÍA SOCIAL DEL DF</v>
          </cell>
          <cell r="DI68" t="str">
            <v>NO</v>
          </cell>
        </row>
        <row r="69">
          <cell r="Y69" t="str">
            <v>SECRETARÍA DE CULTURA</v>
          </cell>
          <cell r="AJ69" t="str">
            <v>14P0FS</v>
          </cell>
          <cell r="AK69" t="str">
            <v>FONDO DE SEGURIDAD PÚBLICA DEL DF</v>
          </cell>
          <cell r="AL69" t="str">
            <v>UNIDAD RESPONSABLE: 14 P0 FS FONDO DE SEGURIDAD PÚBLICA DEL DF</v>
          </cell>
          <cell r="AM69" t="str">
            <v>FOSEGDF</v>
          </cell>
          <cell r="AO69" t="str">
            <v>15</v>
          </cell>
          <cell r="AR69" t="str">
            <v>DELEGACIÓN BENITO JUÁREZ</v>
          </cell>
          <cell r="AS69" t="str">
            <v>SÍ</v>
          </cell>
          <cell r="AU69" t="str">
            <v>060008</v>
          </cell>
          <cell r="AV69" t="str">
            <v>Devolver ingresos percibidos indebidamente en ejercicios fiscales anteriores</v>
          </cell>
          <cell r="AW69" t="str">
            <v>A/P</v>
          </cell>
          <cell r="AY69" t="str">
            <v>RED DE TRANSPORTE DE PASAJEROS DEL DF</v>
          </cell>
          <cell r="AZ69" t="str">
            <v>UNIDAD RESPONSABLE: 10 PD RT RED DE TRANSPORTE DE PASAJEROS DEL DF</v>
          </cell>
          <cell r="DE69" t="str">
            <v>RED DE TRANSPORTE DE PASAJEROS DEL DF</v>
          </cell>
          <cell r="DF69" t="str">
            <v>NO</v>
          </cell>
          <cell r="DH69" t="str">
            <v>RED DE TRANSPORTE DE PASAJEROS DEL DF</v>
          </cell>
          <cell r="DI69" t="str">
            <v>NO</v>
          </cell>
        </row>
        <row r="70">
          <cell r="Y70" t="str">
            <v>SECRETARÍA DE DESARROLLO ECONÓMICO</v>
          </cell>
          <cell r="AJ70" t="str">
            <v>15C000</v>
          </cell>
          <cell r="AK70" t="str">
            <v>FONDO DE COINVERSIÓN</v>
          </cell>
          <cell r="AL70" t="str">
            <v>UNIDAD RESPONSABLE: 15 C0 00 FONDO DE COINVERSIÓN</v>
          </cell>
          <cell r="AM70" t="str">
            <v>FONCOI</v>
          </cell>
          <cell r="AO70" t="str">
            <v>16</v>
          </cell>
          <cell r="AR70" t="str">
            <v>DELEGACIÓN COYOACÁN</v>
          </cell>
          <cell r="AS70" t="str">
            <v>SÍ</v>
          </cell>
          <cell r="AU70" t="str">
            <v>060009</v>
          </cell>
          <cell r="AV70" t="str">
            <v>Ampliar, actualizar, depurar y controlarlos padrones cartográfico catastral</v>
          </cell>
          <cell r="AW70" t="str">
            <v>Acción</v>
          </cell>
          <cell r="AY70" t="str">
            <v>SECRETARÍA DE CULTURA</v>
          </cell>
          <cell r="AZ70" t="str">
            <v>UNIDAD RESPONSABLE: 31 C0 00 SECRETARÍA DE CULTURA</v>
          </cell>
          <cell r="DE70" t="str">
            <v>SECRETARÍA DE CULTURA</v>
          </cell>
          <cell r="DF70" t="str">
            <v>NO</v>
          </cell>
          <cell r="DH70" t="str">
            <v>SECRETARÍA DE CULTURA</v>
          </cell>
          <cell r="DI70" t="str">
            <v>NO</v>
          </cell>
        </row>
        <row r="71">
          <cell r="Y71" t="str">
            <v>SECRETARÍA DE DESARROLLO RURAL Y EQUIDAD PARA LAS COMUNIDADES</v>
          </cell>
          <cell r="AJ71" t="str">
            <v>16C000</v>
          </cell>
          <cell r="AK71" t="str">
            <v>DEUDA PÚBLICA DEL DF</v>
          </cell>
          <cell r="AL71" t="str">
            <v>UNIDAD RESPONSABLE: 16 C0 00 DEUDA PÚBLICA DEL DF</v>
          </cell>
          <cell r="AM71" t="str">
            <v>DEUDA</v>
          </cell>
          <cell r="AO71" t="str">
            <v>17</v>
          </cell>
          <cell r="AR71" t="str">
            <v>DELEGACIÓN CUAJIMALPA DE MORELOS</v>
          </cell>
          <cell r="AS71" t="str">
            <v>SÍ</v>
          </cell>
          <cell r="AU71" t="str">
            <v>060010</v>
          </cell>
          <cell r="AV71" t="str">
            <v>Establecer lineamientos, políticas de gasto y estrategias para vincular el proceso de Programación-Presupuestación al Sistema de Planeación</v>
          </cell>
          <cell r="AW71" t="str">
            <v>A/P</v>
          </cell>
          <cell r="AY71" t="str">
            <v>SECRETARÍA DE DESARROLLO ECONÓMICO</v>
          </cell>
          <cell r="AZ71" t="str">
            <v>UNIDAD RESPONSABLE: 04 C0 01 SECRETARÍA DE DESARROLLO ECONÓMICO</v>
          </cell>
          <cell r="DE71" t="str">
            <v>SECRETARÍA DE DESARROLLO ECONÓMICO</v>
          </cell>
          <cell r="DF71" t="str">
            <v>NO</v>
          </cell>
          <cell r="DH71" t="str">
            <v>SECRETARÍA DE DESARROLLO ECONÓMICO</v>
          </cell>
          <cell r="DI71" t="str">
            <v>NO</v>
          </cell>
        </row>
        <row r="72">
          <cell r="Y72" t="str">
            <v>SECRETARÍA DE DESARROLLO SOCIAL</v>
          </cell>
          <cell r="AJ72" t="str">
            <v>17L000</v>
          </cell>
          <cell r="AK72" t="str">
            <v>ASAMBLEA LEGISLATIVA DEL DF</v>
          </cell>
          <cell r="AL72" t="str">
            <v>UNIDAD RESPONSABLE: 17 L0 00 ASAMBLEA LEGISLATIVA DEL DF</v>
          </cell>
          <cell r="AM72" t="str">
            <v>ALDF</v>
          </cell>
          <cell r="AO72" t="str">
            <v>18</v>
          </cell>
          <cell r="AR72" t="str">
            <v>DELEGACIÓN CUAUHTÉMOC</v>
          </cell>
          <cell r="AS72" t="str">
            <v>SÍ</v>
          </cell>
          <cell r="AU72" t="str">
            <v>060011</v>
          </cell>
          <cell r="AV72" t="str">
            <v>Llevar a cabo la administración financiera de la hacienda pública</v>
          </cell>
          <cell r="AW72" t="str">
            <v>A/P</v>
          </cell>
          <cell r="AY72" t="str">
            <v>SECRETARÍA DE DESARROLLO RURAL Y EQUIDAD PARA LAS COMUNIDADES</v>
          </cell>
          <cell r="AZ72" t="str">
            <v>UNIDAD RESPONSABLE: 35 C0 01 SECRETARÍA DE DESARROLLO RURAL Y EQUIDAD PARA LAS COMUNIDADES</v>
          </cell>
          <cell r="DE72" t="str">
            <v>SECRETARÍA DE DESARROLLO RURAL Y EQUIDAD PARA LAS COMUNIDADES</v>
          </cell>
          <cell r="DF72" t="str">
            <v>NO</v>
          </cell>
          <cell r="DH72" t="str">
            <v>SECRETARÍA DE DESARROLLO RURAL Y EQUIDAD PARA LAS COMUNIDADES</v>
          </cell>
          <cell r="DI72" t="str">
            <v>NO</v>
          </cell>
        </row>
        <row r="73">
          <cell r="Y73" t="str">
            <v>SECRETARÍA DE DESARROLLO URBANO Y VIVIENDA</v>
          </cell>
          <cell r="AJ73" t="str">
            <v>18L000</v>
          </cell>
          <cell r="AK73" t="str">
            <v>CONTADURÍA MAYOR DE HACIENDA DE LA ALDF</v>
          </cell>
          <cell r="AL73" t="str">
            <v>UNIDAD RESPONSABLE: 18 L0 00 CONTADURÍA MAYOR DE HACIENDA DE LA ALDF</v>
          </cell>
          <cell r="AM73" t="str">
            <v>CMHALDF</v>
          </cell>
          <cell r="AO73" t="str">
            <v>19</v>
          </cell>
          <cell r="AR73" t="str">
            <v>DELEGACIÓN GUSTAVO A. MADERO</v>
          </cell>
          <cell r="AS73" t="str">
            <v>SÍ</v>
          </cell>
          <cell r="AU73" t="str">
            <v>060012</v>
          </cell>
          <cell r="AV73" t="str">
            <v>Programar y realizar auditorias directas a contribuyentes</v>
          </cell>
          <cell r="AW73" t="str">
            <v>Acción</v>
          </cell>
          <cell r="AY73" t="str">
            <v>SECRETARÍA DE DESARROLLO SOCIAL</v>
          </cell>
          <cell r="AZ73" t="str">
            <v>UNIDAD RESPONSABLE: 08 C0 01 SECRETARÍA DE DESARROLLO SOCIAL</v>
          </cell>
          <cell r="DE73" t="str">
            <v>SECRETARÍA DE DESARROLLO SOCIAL</v>
          </cell>
          <cell r="DF73" t="str">
            <v>NO</v>
          </cell>
          <cell r="DH73" t="str">
            <v>SECRETARÍA DE DESARROLLO SOCIAL</v>
          </cell>
          <cell r="DI73" t="str">
            <v>NO</v>
          </cell>
        </row>
        <row r="74">
          <cell r="Y74" t="str">
            <v>SECRETARÍA DE EDUCACIÓN</v>
          </cell>
          <cell r="AJ74" t="str">
            <v>19J000</v>
          </cell>
          <cell r="AK74" t="str">
            <v>TRIBUNAL SUPERIOR DE JUSTICIA DEL DF</v>
          </cell>
          <cell r="AL74" t="str">
            <v>UNIDAD RESPONSABLE: 19 J0 00 TRIBUNAL SUPERIOR DE JUSTICIA DEL DF</v>
          </cell>
          <cell r="AM74" t="str">
            <v>TSJDF</v>
          </cell>
          <cell r="AO74" t="str">
            <v>20</v>
          </cell>
          <cell r="AR74" t="str">
            <v>DELEGACIÓN IZTACALCO</v>
          </cell>
          <cell r="AS74" t="str">
            <v>SÍ</v>
          </cell>
          <cell r="AU74" t="str">
            <v>060013</v>
          </cell>
          <cell r="AV74" t="str">
            <v>Diseñar e instrumentar la política fiscal del Gobierno del Distrito Federal</v>
          </cell>
          <cell r="AW74" t="str">
            <v>Acción</v>
          </cell>
          <cell r="AY74" t="str">
            <v>SECRETARÍA DE DESARROLLO URBANO Y VIVIENDA</v>
          </cell>
          <cell r="AZ74" t="str">
            <v>UNIDAD RESPONSABLE: 03 C0 01 SECRETARÍA DE DESARROLLO URBANO Y VIVIENDA</v>
          </cell>
          <cell r="DE74" t="str">
            <v>SECRETARÍA DE DESARROLLO URBANO Y VIVIENDA</v>
          </cell>
          <cell r="DF74" t="str">
            <v>NO</v>
          </cell>
          <cell r="DH74" t="str">
            <v>SECRETARÍA DE DESARROLLO URBANO Y VIVIENDA</v>
          </cell>
          <cell r="DI74" t="str">
            <v>NO</v>
          </cell>
        </row>
        <row r="75">
          <cell r="Y75" t="str">
            <v>SECRETARÍA DE FINANZAS</v>
          </cell>
          <cell r="AJ75" t="str">
            <v>20J000</v>
          </cell>
          <cell r="AK75" t="str">
            <v>CONSEJO DE LA JUDICATURA DEL DF</v>
          </cell>
          <cell r="AL75" t="str">
            <v>UNIDAD RESPONSABLE: 20 J0 00 CONSEJO DE LA JUDICATURA DEL DF</v>
          </cell>
          <cell r="AM75" t="str">
            <v>CJDF</v>
          </cell>
          <cell r="AO75" t="str">
            <v>21</v>
          </cell>
          <cell r="AR75" t="str">
            <v>DELEGACIÓN IZTAPALAPA</v>
          </cell>
          <cell r="AS75" t="str">
            <v>SÍ</v>
          </cell>
          <cell r="AU75" t="str">
            <v>060014</v>
          </cell>
          <cell r="AV75" t="str">
            <v>Registrar el ejercicio del gasto del Gobierno del Distrito Federal</v>
          </cell>
          <cell r="AW75" t="str">
            <v>A/P</v>
          </cell>
          <cell r="AY75" t="str">
            <v>SECRETARÍA DE EDUCACIÓN</v>
          </cell>
          <cell r="AZ75" t="str">
            <v>UNIDAD RESPONSABLE: 36 C0 01 SECRETARÍA DE EDUCACIÓN</v>
          </cell>
          <cell r="DE75" t="str">
            <v>SECRETARÍA DE EDUCACIÓN</v>
          </cell>
          <cell r="DF75" t="str">
            <v>NO</v>
          </cell>
          <cell r="DH75" t="str">
            <v>SECRETARÍA DE EDUCACIÓN</v>
          </cell>
          <cell r="DI75" t="str">
            <v>SÍ</v>
          </cell>
        </row>
        <row r="76">
          <cell r="Y76" t="str">
            <v>SECRETARÍA DE GOBIERNO</v>
          </cell>
          <cell r="AJ76" t="str">
            <v>21A000</v>
          </cell>
          <cell r="AK76" t="str">
            <v>TRIBUNAL DE LO CONTENCIOSO ADMINISTRATIVO DEL DF</v>
          </cell>
          <cell r="AL76" t="str">
            <v>UNIDAD RESPONSABLE: 21 A0 00 TRIBUNAL DE LO CONTENCIOSO ADMINISTRATIVO DEL DF</v>
          </cell>
          <cell r="AM76" t="str">
            <v>TCADF</v>
          </cell>
          <cell r="AO76" t="str">
            <v>22</v>
          </cell>
          <cell r="AR76" t="str">
            <v>DELEGACIÓN MAGDALENA CONTRERAS</v>
          </cell>
          <cell r="AS76" t="str">
            <v>SÍ</v>
          </cell>
          <cell r="AU76" t="str">
            <v>060015</v>
          </cell>
          <cell r="AV76" t="str">
            <v>Realizar acciones de inteligencia financiera</v>
          </cell>
          <cell r="AW76" t="str">
            <v>Acción</v>
          </cell>
          <cell r="AY76" t="str">
            <v>SECRETARÍA DE FINANZAS</v>
          </cell>
          <cell r="AZ76" t="str">
            <v>UNIDAD RESPONSABLE: 09 C0 01 SECRETARÍA DE FINANZAS</v>
          </cell>
          <cell r="DE76" t="str">
            <v>SECRETARÍA DE FINANZAS</v>
          </cell>
          <cell r="DF76" t="str">
            <v>NO</v>
          </cell>
          <cell r="DH76" t="str">
            <v>SECRETARÍA DE FINANZAS</v>
          </cell>
          <cell r="DI76" t="str">
            <v>NO</v>
          </cell>
        </row>
        <row r="77">
          <cell r="Y77" t="str">
            <v>SECRETARÍA DE MEDIO AMBIENTE</v>
          </cell>
          <cell r="AJ77" t="str">
            <v>22A000</v>
          </cell>
          <cell r="AK77" t="str">
            <v>JUNTA LOCAL DE CONCILIACIÓN Y ARBITRAJE DEL DF</v>
          </cell>
          <cell r="AL77" t="str">
            <v>UNIDAD RESPONSABLE: 22 A0 00 JUNTA LOCAL DE CONCILIACIÓN Y ARBITRAJE DEL DF</v>
          </cell>
          <cell r="AM77" t="str">
            <v>JLCA</v>
          </cell>
          <cell r="AO77" t="str">
            <v>23</v>
          </cell>
          <cell r="AR77" t="str">
            <v>DELEGACIÓN MIGUEL HIDALGO</v>
          </cell>
          <cell r="AS77" t="str">
            <v>SÍ</v>
          </cell>
          <cell r="AU77" t="str">
            <v>060016</v>
          </cell>
          <cell r="AV77" t="str">
            <v>Operar los sistemas de operación de pagos y de registro presupuestal del Gobierno del Distrito Federal</v>
          </cell>
          <cell r="AW77" t="str">
            <v>Acción</v>
          </cell>
          <cell r="AY77" t="str">
            <v>SECRETARÍA DE GOBIERNO</v>
          </cell>
          <cell r="AZ77" t="str">
            <v>UNIDAD RESPONSABLE: 02 C0 01 SECRETARÍA DE GOBIERNO</v>
          </cell>
          <cell r="DE77" t="str">
            <v>SECRETARÍA DE GOBIERNO</v>
          </cell>
          <cell r="DF77" t="str">
            <v>NO</v>
          </cell>
          <cell r="DH77" t="str">
            <v>SECRETARÍA DE GOBIERNO</v>
          </cell>
          <cell r="DI77" t="str">
            <v>NO</v>
          </cell>
        </row>
        <row r="78">
          <cell r="Y78" t="str">
            <v>SECRETARÍA DE OBRAS Y SERVICIOS</v>
          </cell>
          <cell r="AJ78" t="str">
            <v>23A000</v>
          </cell>
          <cell r="AK78" t="str">
            <v>COMISIÓN DE DERECHOS HUMANOS DEL DF</v>
          </cell>
          <cell r="AL78" t="str">
            <v>UNIDAD RESPONSABLE: 23 A0 00 COMISIÓN DE DERECHOS HUMANOS DEL DF</v>
          </cell>
          <cell r="AM78" t="str">
            <v>CDHDF</v>
          </cell>
          <cell r="AO78" t="str">
            <v>24</v>
          </cell>
          <cell r="AR78" t="str">
            <v>DELEGACIÓN MILPA ALTA</v>
          </cell>
          <cell r="AS78" t="str">
            <v>SÍ</v>
          </cell>
          <cell r="AU78" t="str">
            <v>060017</v>
          </cell>
          <cell r="AV78" t="str">
            <v>Brindar servicios de apoyo en las administraciones tributarias y en los edificios administrativos</v>
          </cell>
          <cell r="AW78" t="str">
            <v>A/P</v>
          </cell>
          <cell r="AY78" t="str">
            <v>SECRETARÍA DE MEDIO AMBIENTE</v>
          </cell>
          <cell r="AZ78" t="str">
            <v>UNIDAD RESPONSABLE: 06 C0 01 SECRETARÍA DE MEDIO AMBIENTE</v>
          </cell>
          <cell r="DE78" t="str">
            <v>SECRETARÍA DE MEDIO AMBIENTE</v>
          </cell>
          <cell r="DF78" t="str">
            <v>NO</v>
          </cell>
          <cell r="DH78" t="str">
            <v>SECRETARÍA DE MEDIO AMBIENTE</v>
          </cell>
          <cell r="DI78" t="str">
            <v>NO</v>
          </cell>
        </row>
        <row r="79">
          <cell r="Y79" t="str">
            <v>SECRETARÍA DE PROTECCIÓN CIVIL</v>
          </cell>
          <cell r="AJ79" t="str">
            <v>24A000</v>
          </cell>
          <cell r="AK79" t="str">
            <v>INSTITUTO ELECTORAL DEL DF</v>
          </cell>
          <cell r="AL79" t="str">
            <v>UNIDAD RESPONSABLE: 24 A0 00 INSTITUTO ELECTORAL DEL DF</v>
          </cell>
          <cell r="AM79" t="str">
            <v>IEDF</v>
          </cell>
          <cell r="AO79" t="str">
            <v>25</v>
          </cell>
          <cell r="AR79" t="str">
            <v>DELEGACIÓN TLÁHUAC</v>
          </cell>
          <cell r="AS79" t="str">
            <v>SÍ</v>
          </cell>
          <cell r="AU79" t="str">
            <v>060018</v>
          </cell>
          <cell r="AV79" t="str">
            <v>Combatir el tráfico ilegal de mercancías y vehículos de procedencia extranjera en el distrito federal</v>
          </cell>
          <cell r="AW79" t="str">
            <v>Acción</v>
          </cell>
          <cell r="AY79" t="str">
            <v>SECRETARÍA DE OBRAS Y SERVICIOS</v>
          </cell>
          <cell r="AZ79" t="str">
            <v>UNIDAD RESPONSABLE: 07 C0 01 SECRETARÍA DE OBRAS Y SERVICIOS</v>
          </cell>
          <cell r="DE79" t="str">
            <v>SECRETARÍA DE OBRAS Y SERVICIOS</v>
          </cell>
          <cell r="DF79" t="str">
            <v>NO</v>
          </cell>
          <cell r="DH79" t="str">
            <v>SECRETARÍA DE OBRAS Y SERVICIOS</v>
          </cell>
          <cell r="DI79" t="str">
            <v>NO</v>
          </cell>
        </row>
        <row r="80">
          <cell r="Y80" t="str">
            <v>SECRETARÍA DE SALUD</v>
          </cell>
          <cell r="AJ80" t="str">
            <v>25C001</v>
          </cell>
          <cell r="AK80" t="str">
            <v>CONSEJERÍA JURÍDICA Y SERVICIOS LEGALES</v>
          </cell>
          <cell r="AL80" t="str">
            <v>UNIDAD RESPONSABLE: 25 C0 01 CONSEJERÍA JURÍDICA Y SERVICIOS LEGALES</v>
          </cell>
          <cell r="AM80" t="str">
            <v>CJSL</v>
          </cell>
          <cell r="AO80" t="str">
            <v>26</v>
          </cell>
          <cell r="AR80" t="str">
            <v>DELEGACIÓN TLALPAN</v>
          </cell>
          <cell r="AS80" t="str">
            <v>SÍ</v>
          </cell>
          <cell r="AU80" t="str">
            <v>060019</v>
          </cell>
          <cell r="AV80" t="str">
            <v>Innovar servicios de atención</v>
          </cell>
          <cell r="AW80" t="str">
            <v>Servicio</v>
          </cell>
          <cell r="AY80" t="str">
            <v>SECRETARÍA DE PROTECCIÓN CIVIL</v>
          </cell>
          <cell r="AZ80" t="str">
            <v>UNIDAD RESPONSABLE: 34 C0 01 SECRETARÍA DE PROTECCIÓN CIVIL</v>
          </cell>
          <cell r="DE80" t="str">
            <v>SECRETARÍA DE PROTECCIÓN CIVIL</v>
          </cell>
          <cell r="DF80" t="str">
            <v>SÍ</v>
          </cell>
          <cell r="DH80" t="str">
            <v>SECRETARÍA DE PROTECCIÓN CIVIL</v>
          </cell>
          <cell r="DI80" t="str">
            <v>NO</v>
          </cell>
        </row>
        <row r="81">
          <cell r="Y81" t="str">
            <v>SECRETARÍA DE SEGURIDAD PÚBLICA</v>
          </cell>
          <cell r="AJ81" t="str">
            <v>26C001</v>
          </cell>
          <cell r="AK81" t="str">
            <v>SECRETARÍA DE SALUD</v>
          </cell>
          <cell r="AL81" t="str">
            <v>UNIDAD RESPONSABLE: 26 C0 01 SECRETARÍA DE SALUD</v>
          </cell>
          <cell r="AM81" t="str">
            <v>SALUD</v>
          </cell>
          <cell r="AO81" t="str">
            <v>27</v>
          </cell>
          <cell r="AR81" t="str">
            <v>DELEGACIÓN VENUSTIANO CARRANZA</v>
          </cell>
          <cell r="AS81" t="str">
            <v>SÍ</v>
          </cell>
          <cell r="AU81" t="str">
            <v>060059</v>
          </cell>
          <cell r="AV81" t="str">
            <v>Otorgar servicios de apoyo administrativo</v>
          </cell>
          <cell r="AW81" t="str">
            <v>A/P</v>
          </cell>
          <cell r="AY81" t="str">
            <v>SECRETARÍA DE SALUD</v>
          </cell>
          <cell r="AZ81" t="str">
            <v>UNIDAD RESPONSABLE: 26 C0 01 SECRETARÍA DE SALUD</v>
          </cell>
          <cell r="DE81" t="str">
            <v>SECRETARÍA DE SALUD</v>
          </cell>
          <cell r="DF81" t="str">
            <v>NO</v>
          </cell>
          <cell r="DH81" t="str">
            <v>SECRETARÍA DE SALUD</v>
          </cell>
          <cell r="DI81" t="str">
            <v>NO</v>
          </cell>
        </row>
        <row r="82">
          <cell r="Y82" t="str">
            <v>SECRETARÍA DE TRANSPORTE Y VIALIDAD</v>
          </cell>
          <cell r="AJ82" t="str">
            <v>26PDSP</v>
          </cell>
          <cell r="AK82" t="str">
            <v>SERVICIOS DE SALUD PÚBLICA DEL DF</v>
          </cell>
          <cell r="AL82" t="str">
            <v>UNIDAD RESPONSABLE: 26 PD SP SERVICIOS DE SALUD PÚBLICA DEL DF</v>
          </cell>
          <cell r="AM82" t="str">
            <v>SSDF</v>
          </cell>
          <cell r="AO82" t="str">
            <v>28</v>
          </cell>
          <cell r="AR82" t="str">
            <v>DELEGACIÓN XOCHIMILCO</v>
          </cell>
          <cell r="AS82" t="str">
            <v>SÍ</v>
          </cell>
          <cell r="AU82" t="str">
            <v>070042</v>
          </cell>
          <cell r="AV82" t="str">
            <v>Transferencias a Órganos Autónomos</v>
          </cell>
          <cell r="AW82" t="str">
            <v>A/P</v>
          </cell>
          <cell r="AY82" t="str">
            <v>SECRETARÍA DE SEGURIDAD PÚBLICA</v>
          </cell>
          <cell r="AZ82" t="str">
            <v>UNIDAD RESPONSABLE: 11 C0 01 SECRETARÍA DE SEGURIDAD PÚBLICA</v>
          </cell>
          <cell r="DE82" t="str">
            <v>SECRETARÍA DE SEGURIDAD PÚBLICA</v>
          </cell>
          <cell r="DF82" t="str">
            <v>NO</v>
          </cell>
          <cell r="DH82" t="str">
            <v>SECRETARÍA DE SEGURIDAD PÚBLICA</v>
          </cell>
          <cell r="DI82" t="str">
            <v>NO</v>
          </cell>
        </row>
        <row r="83">
          <cell r="Y83" t="str">
            <v>SECRETARÍA DE TURISMO</v>
          </cell>
          <cell r="AJ83" t="str">
            <v>27A000</v>
          </cell>
          <cell r="AK83" t="str">
            <v>TRIBUNAL ELECTORAL DEL DF</v>
          </cell>
          <cell r="AL83" t="str">
            <v>UNIDAD RESPONSABLE: 27 A0 00 TRIBUNAL ELECTORAL DEL DF</v>
          </cell>
          <cell r="AM83" t="str">
            <v>TEDF</v>
          </cell>
          <cell r="AO83" t="str">
            <v>29</v>
          </cell>
          <cell r="AR83" t="str">
            <v>DEUDA PÚBLICA DEL DF</v>
          </cell>
          <cell r="AS83" t="str">
            <v>NO</v>
          </cell>
          <cell r="AU83" t="str">
            <v>080001</v>
          </cell>
          <cell r="AV83" t="str">
            <v>Realizar acciones preventivas de seguridad y control del orden público a través de la policía sectorial</v>
          </cell>
          <cell r="AW83" t="str">
            <v>Acción</v>
          </cell>
          <cell r="AY83" t="str">
            <v>SECRETARÍA DE TRANSPORTE Y VIALIDAD</v>
          </cell>
          <cell r="AZ83" t="str">
            <v>UNIDAD RESPONSABLE: 10 C0 01 SECRETARÍA DE TRANSPORTE Y VIALIDAD</v>
          </cell>
          <cell r="DE83" t="str">
            <v>SECRETARÍA DE TRANSPORTE Y VIALIDAD</v>
          </cell>
          <cell r="DF83" t="str">
            <v>NO</v>
          </cell>
          <cell r="DH83" t="str">
            <v>SECRETARÍA DE TRANSPORTE Y VIALIDAD</v>
          </cell>
          <cell r="DI83" t="str">
            <v>NO</v>
          </cell>
        </row>
        <row r="84">
          <cell r="Y84" t="str">
            <v>SECRETARÍA DEL TRABAJO Y FOMENTO AL EMPLEO</v>
          </cell>
          <cell r="AJ84" t="str">
            <v>29A000</v>
          </cell>
          <cell r="AK84" t="str">
            <v>UNIVERSIDAD AUTÓNOMA DE LA CIUDAD DE MÉXICO</v>
          </cell>
          <cell r="AL84" t="str">
            <v>UNIDAD RESPONSABLE: 29 A0 00 UNIVERSIDAD AUTÓNOMA DE LA CIUDAD DE MÉXICO</v>
          </cell>
          <cell r="AM84" t="str">
            <v>UACM</v>
          </cell>
          <cell r="AO84" t="str">
            <v>30</v>
          </cell>
          <cell r="AR84" t="str">
            <v>FIDEICOMISO DE RECUPERACIÓN CREDITICIA DEL DF</v>
          </cell>
          <cell r="AS84" t="str">
            <v>SÍ</v>
          </cell>
          <cell r="AU84" t="str">
            <v>080002</v>
          </cell>
          <cell r="AV84" t="str">
            <v>Realizar acciones de apoyo a la seguridad pública</v>
          </cell>
          <cell r="AW84" t="str">
            <v>Acción</v>
          </cell>
          <cell r="AY84" t="str">
            <v>SECRETARÍA DE TURISMO</v>
          </cell>
          <cell r="AZ84" t="str">
            <v>UNIDAD RESPONSABLE: 05 C0 01 SECRETARÍA DE TURISMO</v>
          </cell>
          <cell r="DE84" t="str">
            <v>SECRETARÍA DE TURISMO</v>
          </cell>
          <cell r="DF84" t="str">
            <v>NO</v>
          </cell>
          <cell r="DH84" t="str">
            <v>SECRETARÍA DE TURISMO</v>
          </cell>
          <cell r="DI84" t="str">
            <v>NO</v>
          </cell>
        </row>
        <row r="85">
          <cell r="Y85" t="str">
            <v>SERVICIO DE TRANSPORTES ELÉCTRICOS DEL DF</v>
          </cell>
          <cell r="AJ85" t="str">
            <v>30PDPA</v>
          </cell>
          <cell r="AK85" t="str">
            <v>PROCURADURÍA AMBIENTAL Y DEL ORDENAMIENTO TERRITORIAL DEL DF</v>
          </cell>
          <cell r="AL85" t="str">
            <v>UNIDAD RESPONSABLE: 30 PD PA PROCURADURÍA AMBIENTAL Y DEL ORDENAMIENTO TERRITORIAL DEL DF</v>
          </cell>
          <cell r="AM85" t="str">
            <v>PAOT</v>
          </cell>
          <cell r="AO85" t="str">
            <v>31</v>
          </cell>
          <cell r="AR85" t="str">
            <v>FIDEICOMISO DEL CENTRO HISTÓRICO</v>
          </cell>
          <cell r="AS85" t="str">
            <v>SÍ</v>
          </cell>
          <cell r="AU85" t="str">
            <v>080003</v>
          </cell>
          <cell r="AV85" t="str">
            <v>Operar el programa de capacitación en materia de seguridad pública</v>
          </cell>
          <cell r="AW85" t="str">
            <v>Programa</v>
          </cell>
          <cell r="AY85" t="str">
            <v>SECRETARÍA DEL TRABAJO Y FOMENTO AL EMPLEO</v>
          </cell>
          <cell r="AZ85" t="str">
            <v>UNIDAD RESPONSABLE: 33 C0 01 SECRETARÍA DEL TRABAJO Y FOMENTO AL EMPLEO</v>
          </cell>
          <cell r="DE85" t="str">
            <v>SECRETARÍA DEL TRABAJO Y FOMENTO AL EMPLEO</v>
          </cell>
          <cell r="DF85" t="str">
            <v>NO</v>
          </cell>
          <cell r="DH85" t="str">
            <v>SECRETARÍA DEL TRABAJO Y FOMENTO AL EMPLEO</v>
          </cell>
          <cell r="DI85" t="str">
            <v>NO</v>
          </cell>
        </row>
        <row r="86">
          <cell r="Y86" t="str">
            <v>SERVICIOS DE SALUD PÚBLICA DEL DF</v>
          </cell>
          <cell r="AJ86" t="str">
            <v>31C000</v>
          </cell>
          <cell r="AK86" t="str">
            <v>SECRETARÍA DE CULTURA</v>
          </cell>
          <cell r="AL86" t="str">
            <v>UNIDAD RESPONSABLE: 31 C0 00 SECRETARÍA DE CULTURA</v>
          </cell>
          <cell r="AM86" t="str">
            <v>CULTURA</v>
          </cell>
          <cell r="AO86" t="str">
            <v>32</v>
          </cell>
          <cell r="AR86" t="str">
            <v>FIDEICOMISO EDUCACIÓN GARANTIZADA DEL DF</v>
          </cell>
          <cell r="AS86" t="str">
            <v>SÍ</v>
          </cell>
          <cell r="AU86" t="str">
            <v>080004</v>
          </cell>
          <cell r="AV86" t="str">
            <v>Proporcionar servicios complementarios</v>
          </cell>
          <cell r="AW86" t="str">
            <v>Turno</v>
          </cell>
          <cell r="AY86" t="str">
            <v>SERVICIO DE TRANSPORTES ELÉCTRICOS DEL DF</v>
          </cell>
          <cell r="AZ86" t="str">
            <v>UNIDAD RESPONSABLE: 10 PD TE SERVICIO DE TRANSPORTES ELÉCTRICOS DEL DF</v>
          </cell>
          <cell r="DE86" t="str">
            <v>SERVICIO DE TRANSPORTES ELÉCTRICOS DEL DF</v>
          </cell>
          <cell r="DF86" t="str">
            <v>NO</v>
          </cell>
          <cell r="DH86" t="str">
            <v>SERVICIO DE TRANSPORTES ELÉCTRICOS DEL DF</v>
          </cell>
          <cell r="DI86" t="str">
            <v>NO</v>
          </cell>
        </row>
        <row r="87">
          <cell r="Y87" t="str">
            <v>SERVICIOS METROPOLITANOS  S.A. DE C.V.</v>
          </cell>
          <cell r="AJ87" t="str">
            <v>31PFMA</v>
          </cell>
          <cell r="AK87" t="str">
            <v>FIDEICOMISO MUSEO DE ARTE POPULAR</v>
          </cell>
          <cell r="AL87" t="str">
            <v>UNIDAD RESPONSABLE: 31 PF MA FIDEICOMISO MUSEO DE ARTE POPULAR</v>
          </cell>
          <cell r="AM87" t="str">
            <v>MAP</v>
          </cell>
          <cell r="AO87" t="str">
            <v>33</v>
          </cell>
          <cell r="AR87" t="str">
            <v>FIDEICOMISO FONDO DE APOYO A LA PROCURACIÓN DE JUSTICIA EN EL DF</v>
          </cell>
          <cell r="AS87" t="str">
            <v>NO</v>
          </cell>
          <cell r="AU87" t="str">
            <v>080005</v>
          </cell>
          <cell r="AV87" t="str">
            <v>Operar el sistema de videovigilancia</v>
          </cell>
          <cell r="AW87" t="str">
            <v>Servicio</v>
          </cell>
          <cell r="AY87" t="str">
            <v>SERVICIOS DE SALUD PÚBLICA DEL DF</v>
          </cell>
          <cell r="AZ87" t="str">
            <v>UNIDAD RESPONSABLE: 26 PD SP SERVICIOS DE SALUD PÚBLICA DEL DF</v>
          </cell>
          <cell r="DE87" t="str">
            <v>SERVICIOS DE SALUD PÚBLICA DEL DF</v>
          </cell>
          <cell r="DF87" t="str">
            <v>NO</v>
          </cell>
          <cell r="DH87" t="str">
            <v>SERVICIOS DE SALUD PÚBLICA DEL DF</v>
          </cell>
          <cell r="DI87" t="str">
            <v>NO</v>
          </cell>
        </row>
        <row r="88">
          <cell r="Y88" t="str">
            <v>SISTEMA DE AGUAS DE LA CIUDAD DE MÉXICO</v>
          </cell>
          <cell r="AJ88" t="str">
            <v>31PFME</v>
          </cell>
          <cell r="AK88" t="str">
            <v>FIDEICOMISO MUSEO DEL ESTANQUILLO</v>
          </cell>
          <cell r="AL88" t="str">
            <v>UNIDAD RESPONSABLE: 31 PF ME FIDEICOMISO MUSEO DEL ESTANQUILLO</v>
          </cell>
          <cell r="AM88" t="str">
            <v>FIMUEST</v>
          </cell>
          <cell r="AO88" t="str">
            <v>36</v>
          </cell>
          <cell r="AR88" t="str">
            <v>FIDEICOMISO INNOVA DEL DF</v>
          </cell>
          <cell r="AS88" t="str">
            <v>NO</v>
          </cell>
          <cell r="AU88" t="str">
            <v>080006</v>
          </cell>
          <cell r="AV88" t="str">
            <v>Controlar la prestación de servicios de seguridad pública</v>
          </cell>
          <cell r="AW88" t="str">
            <v>Permisionario</v>
          </cell>
          <cell r="AY88" t="str">
            <v>SERVICIOS METROPOLITANOS  S.A. DE C.V.</v>
          </cell>
          <cell r="AZ88" t="str">
            <v>UNIDAD RESPONSABLE: 12 PE SM SERVICIOS METROPOLITANOS  S.A. DE C.V.</v>
          </cell>
          <cell r="DE88" t="str">
            <v>SERVICIOS METROPOLITANOS  S.A. DE C.V.</v>
          </cell>
          <cell r="DF88" t="str">
            <v>NO</v>
          </cell>
          <cell r="DH88" t="str">
            <v>SERVICIOS METROPOLITANOS  S.A. DE C.V.</v>
          </cell>
          <cell r="DI88" t="str">
            <v>NO</v>
          </cell>
        </row>
        <row r="89">
          <cell r="Y89" t="str">
            <v>SISTEMA DE RADIO Y TELEVISIÓN DIGITAL DEL GDF</v>
          </cell>
          <cell r="AJ89" t="str">
            <v>32A000</v>
          </cell>
          <cell r="AK89" t="str">
            <v>INSTITUTO DE ACCESO A LA INFORMACIÓN PÚBLICA DEL DF</v>
          </cell>
          <cell r="AL89" t="str">
            <v>UNIDAD RESPONSABLE: 32 A0 00 INSTITUTO DE ACCESO A LA INFORMACIÓN PÚBLICA DEL DF</v>
          </cell>
          <cell r="AM89" t="str">
            <v>INFODF</v>
          </cell>
          <cell r="AO89" t="str">
            <v>37</v>
          </cell>
          <cell r="AR89" t="str">
            <v>FIDEICOMISO MUSEO DE ARTE POPULAR</v>
          </cell>
          <cell r="AS89" t="str">
            <v>NO</v>
          </cell>
          <cell r="AU89" t="str">
            <v>080007</v>
          </cell>
          <cell r="AV89" t="str">
            <v>Brindar servicios de control y apoyo vial</v>
          </cell>
          <cell r="AW89" t="str">
            <v>Programa</v>
          </cell>
          <cell r="AY89" t="str">
            <v>SISTEMA DE AGUAS DE LA CIUDAD DE MÉXICO</v>
          </cell>
          <cell r="AZ89" t="str">
            <v>UNIDAD RESPONSABLE: 06 CD 03 SISTEMA DE AGUAS DE LA CIUDAD DE MÉXICO</v>
          </cell>
          <cell r="DE89" t="str">
            <v>SISTEMA DE AGUAS DE LA CIUDAD DE MÉXICO</v>
          </cell>
          <cell r="DF89" t="str">
            <v>NO</v>
          </cell>
          <cell r="DH89" t="str">
            <v>SISTEMA DE AGUAS DE LA CIUDAD DE MÉXICO</v>
          </cell>
          <cell r="DI89" t="str">
            <v>NO</v>
          </cell>
        </row>
        <row r="90">
          <cell r="Y90" t="str">
            <v>SISTEMA DE TRANSPORTE COLECTIVO (METRO)</v>
          </cell>
          <cell r="AJ90" t="str">
            <v>33C001</v>
          </cell>
          <cell r="AK90" t="str">
            <v>SECRETARÍA DEL TRABAJO Y FOMENTO AL EMPLEO</v>
          </cell>
          <cell r="AL90" t="str">
            <v>UNIDAD RESPONSABLE: 33 C0 01 SECRETARÍA DEL TRABAJO Y FOMENTO AL EMPLEO</v>
          </cell>
          <cell r="AM90" t="str">
            <v>TRABAJO</v>
          </cell>
          <cell r="AO90" t="str">
            <v>38</v>
          </cell>
          <cell r="AR90" t="str">
            <v>FIDEICOMISO MUSEO DEL ESTANQUILLO</v>
          </cell>
          <cell r="AS90" t="str">
            <v>NO</v>
          </cell>
          <cell r="AU90" t="str">
            <v>080008</v>
          </cell>
          <cell r="AV90" t="str">
            <v>Realizar acciones preventivas de seguridad y control del  orden público a través de las Unidades de Protección Ciudadana</v>
          </cell>
          <cell r="AW90" t="str">
            <v>Acción</v>
          </cell>
          <cell r="AY90" t="str">
            <v>SISTEMA DE RADIO Y TELEVISIÓN DIGITAL DEL GDF</v>
          </cell>
          <cell r="AZ90" t="str">
            <v>UNIDAD RESPONSABLE: 02 CD 17 SISTEMA DE RADIO Y TELEVISIÓN DIGITAL DEL GDF</v>
          </cell>
          <cell r="DE90" t="str">
            <v>SISTEMA DE RADIO Y TELEVISIÓN DIGITAL DEL GDF</v>
          </cell>
          <cell r="DF90" t="str">
            <v>NO</v>
          </cell>
          <cell r="DH90" t="str">
            <v>SISTEMA DE RADIO Y TELEVISIÓN DIGITAL DEL GDF</v>
          </cell>
          <cell r="DI90" t="str">
            <v>NO</v>
          </cell>
        </row>
        <row r="91">
          <cell r="Y91" t="str">
            <v>SISTEMA PARA EL DESARROLLO INTEGRAL DE LA FAMILIA DEL DF</v>
          </cell>
          <cell r="AJ91" t="str">
            <v>34C001</v>
          </cell>
          <cell r="AK91" t="str">
            <v>SECRETARÍA DE PROTECCIÓN CIVIL</v>
          </cell>
          <cell r="AL91" t="str">
            <v>UNIDAD RESPONSABLE: 34 C0 01 SECRETARÍA DE PROTECCIÓN CIVIL</v>
          </cell>
          <cell r="AM91" t="str">
            <v>SPC</v>
          </cell>
          <cell r="AO91" t="str">
            <v>39</v>
          </cell>
          <cell r="AR91" t="str">
            <v>FIDEICOMISO PARA EL FONDO DE PROMOCIÓN PARA EL FINANCIAMIENTO DEL TRANSPORTE PÚBLICO</v>
          </cell>
          <cell r="AS91" t="str">
            <v>NO</v>
          </cell>
          <cell r="AU91" t="str">
            <v>080009</v>
          </cell>
          <cell r="AV91" t="str">
            <v>Proporcionar mantenimiento a los vehículos terrestres y aéreos y al armamento de seguridad pública</v>
          </cell>
          <cell r="AW91" t="str">
            <v>Servicio</v>
          </cell>
          <cell r="AY91" t="str">
            <v>SISTEMA DE RADIO Y TELEVISIÓN DIGITAL DEL GDF</v>
          </cell>
          <cell r="AZ91" t="str">
            <v>UNIDAD RESPONSABLE: 02 OD 03 SISTEMA DE RADIO Y TELEVISIÓN DIGITAL DEL GDF</v>
          </cell>
          <cell r="DE91" t="str">
            <v>SISTEMA DE TRANSPORTE COLECTIVO (METRO)</v>
          </cell>
          <cell r="DF91" t="str">
            <v>NO</v>
          </cell>
          <cell r="DH91" t="str">
            <v>SISTEMA DE TRANSPORTE COLECTIVO (METRO)</v>
          </cell>
          <cell r="DI91" t="str">
            <v>NO</v>
          </cell>
        </row>
        <row r="92">
          <cell r="Y92" t="str">
            <v>TRIBUNAL DE LO CONTENCIOSO ADMINISTRATIVO DEL DF</v>
          </cell>
          <cell r="AJ92" t="str">
            <v>34PDHB</v>
          </cell>
          <cell r="AK92" t="str">
            <v>HEROICO CUERPO DE BOMBEROS DEL DF</v>
          </cell>
          <cell r="AL92" t="str">
            <v>UNIDAD RESPONSABLE: 34 PD HB HEROICO CUERPO DE BOMBEROS DEL DF</v>
          </cell>
          <cell r="AM92" t="str">
            <v>HCBDF</v>
          </cell>
          <cell r="AO92" t="str">
            <v>40</v>
          </cell>
          <cell r="AR92" t="str">
            <v>FIDEICOMISO PARA EL MEJORAMIENTO DE LAS VÍAS DE COMUNICACIÓN DEL DF</v>
          </cell>
          <cell r="AS92" t="str">
            <v>NO</v>
          </cell>
          <cell r="AU92" t="str">
            <v>080010</v>
          </cell>
          <cell r="AV92" t="str">
            <v>Realizar operativos tácticos para el control del orden público y el combate a la delincuencia</v>
          </cell>
          <cell r="AW92" t="str">
            <v>Servicio</v>
          </cell>
          <cell r="AY92" t="str">
            <v>SISTEMA DE TRANSPORTE COLECTIVO (METRO)</v>
          </cell>
          <cell r="AZ92" t="str">
            <v>UNIDAD RESPONSABLE: 10 PD ME SISTEMA DE TRANSPORTE COLECTIVO (METRO)</v>
          </cell>
          <cell r="DE92" t="str">
            <v>SISTEMA PARA EL DESARROLLO INTEGRAL DE LA FAMILIA DEL DF</v>
          </cell>
          <cell r="DF92" t="str">
            <v>NO</v>
          </cell>
          <cell r="DH92" t="str">
            <v>SISTEMA PARA EL DESARROLLO INTEGRAL DE LA FAMILIA DEL DF</v>
          </cell>
          <cell r="DI92" t="str">
            <v>NO</v>
          </cell>
        </row>
        <row r="93">
          <cell r="Y93" t="str">
            <v>TRIBUNAL ELECTORAL DEL DF</v>
          </cell>
          <cell r="AJ93" t="str">
            <v>35C001</v>
          </cell>
          <cell r="AK93" t="str">
            <v>SECRETARÍA DE DESARROLLO RURAL Y EQUIDAD PARA LAS COMUNIDADES</v>
          </cell>
          <cell r="AL93" t="str">
            <v>UNIDAD RESPONSABLE: 35 C0 01 SECRETARÍA DE DESARROLLO RURAL Y EQUIDAD PARA LAS COMUNIDADES</v>
          </cell>
          <cell r="AM93" t="str">
            <v>SEDREC</v>
          </cell>
          <cell r="AO93" t="str">
            <v>42</v>
          </cell>
          <cell r="AR93" t="str">
            <v>FIDEICOMISO PÚBLICO "CIUDAD DIGITAL"</v>
          </cell>
          <cell r="AS93" t="str">
            <v>NO</v>
          </cell>
          <cell r="AU93" t="str">
            <v>080011</v>
          </cell>
          <cell r="AV93" t="str">
            <v>Operar el sistema de información policial</v>
          </cell>
          <cell r="AW93" t="str">
            <v>A/P</v>
          </cell>
          <cell r="AY93" t="str">
            <v>SISTEMA PARA EL DESARROLLO INTEGRAL DE LA FAMILIA DEL DF</v>
          </cell>
          <cell r="AZ93" t="str">
            <v>UNIDAD RESPONSABLE: 01 PD DF SISTEMA PARA EL DESARROLLO INTEGRAL DE LA FAMILIA DEL DF</v>
          </cell>
          <cell r="DE93" t="str">
            <v>TRIBUNAL DE LO CONTENCIOSO ADMINISTRATIVO DEL DF</v>
          </cell>
          <cell r="DF93" t="str">
            <v>NO</v>
          </cell>
          <cell r="DH93" t="str">
            <v>TRIBUNAL DE LO CONTENCIOSO ADMINISTRATIVO DEL DF</v>
          </cell>
          <cell r="DI93" t="str">
            <v>NO</v>
          </cell>
        </row>
        <row r="94">
          <cell r="AJ94" t="str">
            <v>36C001</v>
          </cell>
          <cell r="AK94" t="str">
            <v>SECRETARÍA DE EDUCACIÓN</v>
          </cell>
          <cell r="AL94" t="str">
            <v>UNIDAD RESPONSABLE: 36 C0 01 SECRETARÍA DE EDUCACIÓN</v>
          </cell>
          <cell r="AM94" t="str">
            <v>EDUCACION</v>
          </cell>
          <cell r="AO94" t="str">
            <v>58</v>
          </cell>
          <cell r="AR94" t="str">
            <v>FIDEICOMISO PÚBLICO COMPLEJO AMBIENTAL "XOCHIMILCO"</v>
          </cell>
          <cell r="AS94" t="str">
            <v>NO</v>
          </cell>
          <cell r="AU94" t="str">
            <v>080012</v>
          </cell>
          <cell r="AV94" t="str">
            <v>Realizar la supervisión y evaluación de la actuación policial</v>
          </cell>
          <cell r="AW94" t="str">
            <v>Acción</v>
          </cell>
          <cell r="AY94" t="str">
            <v>TRIBUNAL DE LO CONTENCIOSO ADMINISTRATIVO DEL DF</v>
          </cell>
          <cell r="AZ94" t="str">
            <v>UNIDAD RESPONSABLE: 21 A0 00 TRIBUNAL DE LO CONTENCIOSO ADMINISTRATIVO DEL DF</v>
          </cell>
          <cell r="DE94" t="str">
            <v>TRIBUNAL ELECTORAL DEL DF</v>
          </cell>
          <cell r="DF94" t="str">
            <v>NO</v>
          </cell>
          <cell r="DH94" t="str">
            <v>TRIBUNAL ELECTORAL DEL DF</v>
          </cell>
          <cell r="DI94" t="str">
            <v>NO</v>
          </cell>
        </row>
        <row r="95">
          <cell r="AJ95" t="str">
            <v>36PDIE</v>
          </cell>
          <cell r="AK95" t="str">
            <v>INSTITUTO DE EDUCACIÓN MEDIA SUPERIOR</v>
          </cell>
          <cell r="AL95" t="str">
            <v>UNIDAD RESPONSABLE: 36 PD IE INSTITUTO DE EDUCACIÓN MEDIA SUPERIOR</v>
          </cell>
          <cell r="AM95" t="str">
            <v>IEMS</v>
          </cell>
          <cell r="AO95" t="str">
            <v>59</v>
          </cell>
          <cell r="AR95" t="str">
            <v>FONDO AMBIENTAL PÚBLICO DEL DF</v>
          </cell>
          <cell r="AS95" t="str">
            <v>NO</v>
          </cell>
          <cell r="AU95" t="str">
            <v>080014</v>
          </cell>
          <cell r="AV95" t="str">
            <v>Supervisar la seguridad en instalaciones de transporte público</v>
          </cell>
          <cell r="AW95" t="str">
            <v>A/P</v>
          </cell>
          <cell r="AY95" t="str">
            <v>TRIBUNAL ELECTORAL DEL DF</v>
          </cell>
          <cell r="AZ95" t="str">
            <v>UNIDAD RESPONSABLE: 27 A0 00 TRIBUNAL ELECTORAL DEL DF</v>
          </cell>
          <cell r="DE95" t="str">
            <v>TRIBUNAL SUPERIOR DE JUSTICIA DEL DF</v>
          </cell>
          <cell r="DF95" t="str">
            <v>NO</v>
          </cell>
          <cell r="DH95" t="str">
            <v>TRIBUNAL SUPERIOR DE JUSTICIA DEL DF</v>
          </cell>
          <cell r="DI95" t="str">
            <v>NO</v>
          </cell>
        </row>
        <row r="96">
          <cell r="AJ96" t="str">
            <v>36PFEG</v>
          </cell>
          <cell r="AK96" t="str">
            <v>FIDEICOMISO EDUCACIÓN GARANTIZADA DEL DF</v>
          </cell>
          <cell r="AL96" t="str">
            <v>UNIDAD RESPONSABLE: 36 PF EG FIDEICOMISO EDUCACIÓN GARANTIZADA DEL DF</v>
          </cell>
          <cell r="AM96" t="str">
            <v>FIEDGADF</v>
          </cell>
          <cell r="AO96" t="str">
            <v>60</v>
          </cell>
          <cell r="AR96" t="str">
            <v>FONDO DE COINVERSIÓN</v>
          </cell>
          <cell r="AS96" t="str">
            <v>NO</v>
          </cell>
          <cell r="AU96" t="str">
            <v>080016</v>
          </cell>
          <cell r="AV96" t="str">
            <v>Ampliar, construir y mantener la infraestructura para la seguridad pública</v>
          </cell>
          <cell r="AW96" t="str">
            <v>Inmueble</v>
          </cell>
          <cell r="AY96" t="str">
            <v>TRIBUNAL SUPERIOR DE JUSTICIA DEL DF</v>
          </cell>
          <cell r="AZ96" t="str">
            <v>UNIDAD RESPONSABLE: 19 J0 00 TRIBUNAL SUPERIOR DE JUSTICIA DEL DF</v>
          </cell>
          <cell r="DE96" t="str">
            <v>UNIVERSIDAD AUTÓNOMA DE LA CIUDAD DE MÉXICO</v>
          </cell>
          <cell r="DF96" t="str">
            <v>NO</v>
          </cell>
          <cell r="DH96" t="str">
            <v>UNIVERSIDAD AUTÓNOMA DE LA CIUDAD DE MÉXICO</v>
          </cell>
          <cell r="DI96" t="str">
            <v>NO</v>
          </cell>
        </row>
        <row r="97">
          <cell r="AJ97" t="str">
            <v>37PDCT</v>
          </cell>
          <cell r="AK97" t="str">
            <v>INSTITUTO DE CIENCIA Y TECNOLOGÍA</v>
          </cell>
          <cell r="AL97" t="str">
            <v>UNIDAD RESPONSABLE: 37 PD CT INSTITUTO DE CIENCIA Y TECNOLOGÍA</v>
          </cell>
          <cell r="AM97" t="str">
            <v>ICTEC</v>
          </cell>
          <cell r="AR97" t="str">
            <v>FONDO DE DESARROLLO ECONÓMICO DEL DF</v>
          </cell>
          <cell r="AS97" t="str">
            <v>NO</v>
          </cell>
          <cell r="AU97" t="str">
            <v>080017</v>
          </cell>
          <cell r="AV97" t="str">
            <v>Realizar acciones en el marco del Proyecto Bicentenario de la Ciudad de México</v>
          </cell>
          <cell r="AW97" t="str">
            <v>Proyecto</v>
          </cell>
          <cell r="AY97" t="str">
            <v>UNIVERSIDAD AUTÓNOMA DE LA CIUDAD DE MÉXICO</v>
          </cell>
          <cell r="AZ97" t="str">
            <v>UNIDAD RESPONSABLE: 29 A0 00 UNIVERSIDAD AUTÓNOMA DE LA CIUDAD DE MÉXICO</v>
          </cell>
        </row>
        <row r="98">
          <cell r="AJ98" t="str">
            <v>14P0PJ</v>
          </cell>
          <cell r="AK98" t="str">
            <v>FIDEICOMISO FONDO DE APOYO A LA PROCURACIÓN DE JUSTICIA EN EL DF</v>
          </cell>
          <cell r="AL98" t="str">
            <v>UNIDAD RESPONSABLE: 14 P0 PJ FIDEICOMISO FONDO DE APOYO A LA PROCURACIÓN DE JUSTICIA EN EL DF</v>
          </cell>
          <cell r="AM98" t="str">
            <v>FIDJUST</v>
          </cell>
          <cell r="AR98" t="str">
            <v>FONDO DE SEGURIDAD PÚBLICA DEL DF</v>
          </cell>
          <cell r="AS98" t="str">
            <v>NO</v>
          </cell>
          <cell r="AU98" t="str">
            <v>080059</v>
          </cell>
          <cell r="AV98" t="str">
            <v>Otorgar servicios de apoyo administrativo</v>
          </cell>
          <cell r="AW98" t="str">
            <v>A/P</v>
          </cell>
        </row>
        <row r="99">
          <cell r="AJ99" t="str">
            <v>09PFIN</v>
          </cell>
          <cell r="AK99" t="str">
            <v>FIDEICOMISO INNOVA DEL DF</v>
          </cell>
          <cell r="AL99" t="str">
            <v>UNIDAD RESPONSABLE: 09 PF IN FIDEICOMISO INNOVA DEL DF</v>
          </cell>
          <cell r="AM99" t="str">
            <v>INNOVA</v>
          </cell>
          <cell r="AR99" t="str">
            <v>FONDO MIXTO DE PROMOCIÓN TURÍSTICA</v>
          </cell>
          <cell r="AS99" t="str">
            <v>SÍ</v>
          </cell>
          <cell r="AU99" t="str">
            <v>080060</v>
          </cell>
          <cell r="AV99" t="str">
            <v>Cubrir compromisos pendientes de acciones realizadas en ejercicios anteriores</v>
          </cell>
          <cell r="AW99" t="str">
            <v>S/N</v>
          </cell>
        </row>
        <row r="100">
          <cell r="AR100" t="str">
            <v>FONDO PARA EL DESARROLLO SOCIAL DE LA CIUDAD DE MÉXICO</v>
          </cell>
          <cell r="AS100" t="str">
            <v>NO</v>
          </cell>
          <cell r="AU100" t="str">
            <v>080258</v>
          </cell>
          <cell r="AV100" t="str">
            <v>Operar el Programa Nacional de Seguridad Pública</v>
          </cell>
          <cell r="AW100" t="str">
            <v>Programa</v>
          </cell>
        </row>
        <row r="101">
          <cell r="AR101" t="str">
            <v>FONDO PARA LA ATENCIÓN Y APOYO A LAS VÍCTIMAS DEL DELITO</v>
          </cell>
          <cell r="AS101" t="str">
            <v>NO</v>
          </cell>
          <cell r="AU101" t="str">
            <v>080260</v>
          </cell>
          <cell r="AV101" t="str">
            <v>Cubrir compromisos pendientes de acciones realizadas en ejercicios anteriores</v>
          </cell>
          <cell r="AW101" t="str">
            <v>S/N</v>
          </cell>
        </row>
        <row r="102">
          <cell r="AR102" t="str">
            <v>HEROICO CUERPO DE BOMBEROS DEL DF</v>
          </cell>
          <cell r="AS102" t="str">
            <v>NO</v>
          </cell>
          <cell r="AU102" t="str">
            <v>081601</v>
          </cell>
          <cell r="AV102" t="str">
            <v>Realizar acciones preventivas de seguridad y control del orden público a través de la policía sectorial</v>
          </cell>
          <cell r="AW102" t="str">
            <v>Acción</v>
          </cell>
        </row>
        <row r="103">
          <cell r="AR103" t="str">
            <v>INSTITUTO DE ACCESO A LA INFORMACIÓN PÚBLICA DEL DF</v>
          </cell>
          <cell r="AS103" t="str">
            <v>NO</v>
          </cell>
          <cell r="AU103" t="str">
            <v>081602</v>
          </cell>
          <cell r="AV103" t="str">
            <v>Realizar acciones de apoyo a la seguridad pública</v>
          </cell>
          <cell r="AW103" t="str">
            <v>Acción</v>
          </cell>
        </row>
        <row r="104">
          <cell r="AR104" t="str">
            <v>INSTITUTO DE CIENCIA Y TECNOLOGÍA</v>
          </cell>
          <cell r="AS104" t="str">
            <v>NO</v>
          </cell>
          <cell r="AU104" t="str">
            <v>081608</v>
          </cell>
          <cell r="AV104" t="str">
            <v>Realizar acciones preventivas de seguridad y control del orden público a través de las Unidades de Protección Ciudadana</v>
          </cell>
          <cell r="AW104" t="str">
            <v>Acción</v>
          </cell>
        </row>
        <row r="105">
          <cell r="AR105" t="str">
            <v>INSTITUTO DE EDUCACIÓN MEDIA SUPERIOR</v>
          </cell>
          <cell r="AS105" t="str">
            <v>NO</v>
          </cell>
          <cell r="AU105" t="str">
            <v>081612</v>
          </cell>
          <cell r="AV105" t="str">
            <v>Realizar la supervisión y evaluación de la actuación policial</v>
          </cell>
          <cell r="AW105" t="str">
            <v>Acción</v>
          </cell>
        </row>
        <row r="106">
          <cell r="AR106" t="str">
            <v>INSTITUTO DE FORMACIÓN PROFESIONAL</v>
          </cell>
          <cell r="AS106" t="str">
            <v>SÍ</v>
          </cell>
          <cell r="AU106" t="str">
            <v>081616</v>
          </cell>
          <cell r="AV106" t="str">
            <v>Ampliar, construir y mantener la infraestructura para la seguridad pública</v>
          </cell>
          <cell r="AW106" t="str">
            <v>Inmueble</v>
          </cell>
        </row>
        <row r="107">
          <cell r="AR107" t="str">
            <v>INSTITUTO DE LA JUVENTUD DEL DF</v>
          </cell>
          <cell r="AS107" t="str">
            <v>NO</v>
          </cell>
          <cell r="AU107" t="str">
            <v>081617</v>
          </cell>
          <cell r="AV107" t="str">
            <v>Realizar acciones en el marco del proyecto Bicentenario de la Ciudad de México</v>
          </cell>
          <cell r="AW107" t="str">
            <v>Proyecto</v>
          </cell>
        </row>
        <row r="108">
          <cell r="AR108" t="str">
            <v>INSTITUTO DE LAS MUJERES DEL DF</v>
          </cell>
          <cell r="AS108" t="str">
            <v>NO</v>
          </cell>
          <cell r="AU108" t="str">
            <v>090001</v>
          </cell>
          <cell r="AV108" t="str">
            <v>Realizar acciones de atención de emergencia en materia de protección civil</v>
          </cell>
          <cell r="AW108" t="str">
            <v>Acción</v>
          </cell>
        </row>
        <row r="109">
          <cell r="AR109" t="str">
            <v>INSTITUTO DE VIVIENDA DEL DF</v>
          </cell>
          <cell r="AS109" t="str">
            <v>NO</v>
          </cell>
          <cell r="AU109" t="str">
            <v>090002</v>
          </cell>
          <cell r="AV109" t="str">
            <v>Realizar acciones de prevención de emergencias en materia de protección civil</v>
          </cell>
          <cell r="AW109" t="str">
            <v>Acción</v>
          </cell>
        </row>
        <row r="110">
          <cell r="AR110" t="str">
            <v>INSTITUTO ELECTORAL DEL DF</v>
          </cell>
          <cell r="AS110" t="str">
            <v>NO</v>
          </cell>
          <cell r="AU110" t="str">
            <v>090003</v>
          </cell>
          <cell r="AV110" t="str">
            <v>Reubicar a los habitantes de zonas de alto riesgo</v>
          </cell>
          <cell r="AW110" t="str">
            <v>Acción</v>
          </cell>
        </row>
        <row r="111">
          <cell r="AR111" t="str">
            <v>INSTITUTO TÉCNICO DE FORMACIÓN POLICIAL</v>
          </cell>
          <cell r="AS111" t="str">
            <v>SÍ</v>
          </cell>
          <cell r="AU111" t="str">
            <v>090004</v>
          </cell>
          <cell r="AV111" t="str">
            <v>Realizar servicios de auxilio en incendios y siniestros</v>
          </cell>
          <cell r="AW111" t="str">
            <v>Servicio</v>
          </cell>
        </row>
        <row r="112">
          <cell r="AR112" t="str">
            <v>JEFATURA DE GOBIERNO DEL DF</v>
          </cell>
          <cell r="AS112" t="str">
            <v>SÍ</v>
          </cell>
          <cell r="AU112" t="str">
            <v>090005</v>
          </cell>
          <cell r="AV112" t="str">
            <v>Operar el Fondo de Desastres naturales</v>
          </cell>
          <cell r="AW112" t="str">
            <v>Acción</v>
          </cell>
        </row>
        <row r="113">
          <cell r="AR113" t="str">
            <v>JUNTA LOCAL DE CONCILIACIÓN Y ARBITRAJE DEL DF</v>
          </cell>
          <cell r="AS113" t="str">
            <v>NO</v>
          </cell>
          <cell r="AU113" t="str">
            <v>090006</v>
          </cell>
          <cell r="AV113" t="str">
            <v>Capacitar y certificar a peritos en materia de protección civil</v>
          </cell>
          <cell r="AW113" t="str">
            <v>Acción</v>
          </cell>
        </row>
        <row r="114">
          <cell r="AR114" t="str">
            <v>METROBÚS</v>
          </cell>
          <cell r="AS114" t="str">
            <v>NO</v>
          </cell>
          <cell r="AU114" t="str">
            <v>090007</v>
          </cell>
          <cell r="AV114" t="str">
            <v>Efectuar el mantenimiento y operación de la red de acelerógrafos y de alerta sísmica</v>
          </cell>
          <cell r="AW114" t="str">
            <v>Acción</v>
          </cell>
        </row>
        <row r="115">
          <cell r="AR115" t="str">
            <v>OFICIALÍA MAYOR</v>
          </cell>
          <cell r="AS115" t="str">
            <v>SÍ</v>
          </cell>
          <cell r="AU115" t="str">
            <v>090008</v>
          </cell>
          <cell r="AV115" t="str">
            <v>Efectuar la revisión estructural de inmuebles públicos y privados</v>
          </cell>
          <cell r="AW115" t="str">
            <v>Acción</v>
          </cell>
        </row>
        <row r="116">
          <cell r="AR116" t="str">
            <v>POLICÍA AUXILIAR DEL DF</v>
          </cell>
          <cell r="AS116" t="str">
            <v>SÍ</v>
          </cell>
          <cell r="AU116" t="str">
            <v>090010</v>
          </cell>
          <cell r="AV116" t="str">
            <v>Elaborar, operar, evaluar y actualizar el atlas de riesgo en materia de protección civil</v>
          </cell>
          <cell r="AW116" t="str">
            <v>Acción</v>
          </cell>
        </row>
        <row r="117">
          <cell r="AR117" t="str">
            <v>POLICÍA BANCARIA E INDUSTRIAL</v>
          </cell>
          <cell r="AS117" t="str">
            <v>SÍ</v>
          </cell>
          <cell r="AU117" t="str">
            <v>090011</v>
          </cell>
          <cell r="AV117" t="str">
            <v>Sensibilizar a la población en temas de protección civil</v>
          </cell>
          <cell r="AW117" t="str">
            <v>Acción</v>
          </cell>
        </row>
        <row r="118">
          <cell r="AR118" t="str">
            <v>PROCURADURÍA AMBIENTAL Y DEL ORDENAMIENTO TERRITORIAL DEL DF</v>
          </cell>
          <cell r="AS118" t="str">
            <v>NO</v>
          </cell>
          <cell r="AU118" t="str">
            <v>090059</v>
          </cell>
          <cell r="AV118" t="str">
            <v>Otorgar servicios de apoyo administrativo</v>
          </cell>
          <cell r="AW118" t="str">
            <v>A/P</v>
          </cell>
        </row>
        <row r="119">
          <cell r="AR119" t="str">
            <v>PROCURADURÍA GENERAL DE JUSTICIA DEL DF</v>
          </cell>
          <cell r="AS119" t="str">
            <v>SÍ</v>
          </cell>
          <cell r="AU119" t="str">
            <v>090060</v>
          </cell>
          <cell r="AV119" t="str">
            <v>Cubrir compromisos pendientes de acciones realizadas en ejercicios anteriores</v>
          </cell>
          <cell r="AW119" t="str">
            <v>S/N</v>
          </cell>
        </row>
        <row r="120">
          <cell r="AR120" t="str">
            <v>PROCURADURÍA SOCIAL DEL DF</v>
          </cell>
          <cell r="AS120" t="str">
            <v>NO</v>
          </cell>
          <cell r="AU120" t="str">
            <v>091101</v>
          </cell>
          <cell r="AV120" t="str">
            <v>Realizar acciones de atención de emergencias en materia de protección civil</v>
          </cell>
          <cell r="AW120" t="str">
            <v>Acción</v>
          </cell>
        </row>
        <row r="121">
          <cell r="AR121" t="str">
            <v>RED DE TRANSPORTE DE PASAJEROS DEL DF</v>
          </cell>
          <cell r="AS121" t="str">
            <v>NO</v>
          </cell>
          <cell r="AU121" t="str">
            <v>091701</v>
          </cell>
          <cell r="AV121" t="str">
            <v>Realizar acciones de atención de emergencias en materia de protección civil</v>
          </cell>
          <cell r="AW121" t="str">
            <v>Acción</v>
          </cell>
        </row>
        <row r="122">
          <cell r="AR122" t="str">
            <v>SECRETARÍA DE CULTURA</v>
          </cell>
          <cell r="AS122" t="str">
            <v>SÍ</v>
          </cell>
          <cell r="AU122" t="str">
            <v>100001</v>
          </cell>
          <cell r="AV122" t="str">
            <v>Atender a la población en los centros de readaptación o penitenciarios</v>
          </cell>
          <cell r="AW122" t="str">
            <v>Persona</v>
          </cell>
        </row>
        <row r="123">
          <cell r="AR123" t="str">
            <v>SECRETARÍA DE DESARROLLO ECONÓMICO</v>
          </cell>
          <cell r="AS123" t="str">
            <v>SÍ</v>
          </cell>
          <cell r="AU123" t="str">
            <v>100002</v>
          </cell>
          <cell r="AV123" t="str">
            <v>Operar el programa de Capacitación y trabajo para la reinserción social de la población interna</v>
          </cell>
          <cell r="AW123" t="str">
            <v>Persona</v>
          </cell>
        </row>
        <row r="124">
          <cell r="AR124" t="str">
            <v>SECRETARÍA DE DESARROLLO RURAL Y EQUIDAD PARA LAS COMUNIDADES</v>
          </cell>
          <cell r="AS124" t="str">
            <v>SÍ</v>
          </cell>
          <cell r="AU124" t="str">
            <v>100003</v>
          </cell>
          <cell r="AV124" t="str">
            <v>Mantener la infraestructura penitenciaria del DF</v>
          </cell>
          <cell r="AW124" t="str">
            <v>Obra</v>
          </cell>
        </row>
        <row r="125">
          <cell r="AR125" t="str">
            <v>SECRETARÍA DE DESARROLLO SOCIAL</v>
          </cell>
          <cell r="AS125" t="str">
            <v>SÍ</v>
          </cell>
          <cell r="AU125" t="str">
            <v>100004</v>
          </cell>
          <cell r="AV125" t="str">
            <v>Operar el programa "Cárcel Abierta"</v>
          </cell>
          <cell r="AW125" t="str">
            <v>Persona</v>
          </cell>
        </row>
        <row r="126">
          <cell r="AR126" t="str">
            <v>SECRETARÍA DE DESARROLLO URBANO Y VIVIENDA</v>
          </cell>
          <cell r="AS126" t="str">
            <v>SÍ</v>
          </cell>
          <cell r="AU126" t="str">
            <v>100005</v>
          </cell>
          <cell r="AV126" t="str">
            <v>Otorgar tratamiento interno y externo a la población en centros de atención para adolescentes</v>
          </cell>
          <cell r="AW126" t="str">
            <v>Persona</v>
          </cell>
        </row>
        <row r="127">
          <cell r="AR127" t="str">
            <v>SECRETARÍA DE EDUCACIÓN</v>
          </cell>
          <cell r="AS127" t="str">
            <v>SÍ</v>
          </cell>
          <cell r="AU127" t="str">
            <v>100006</v>
          </cell>
          <cell r="AV127" t="str">
            <v>Otorgar el sistema integral de justicia para adolescentes del Distrito Federal</v>
          </cell>
          <cell r="AW127" t="str">
            <v>Persona</v>
          </cell>
        </row>
        <row r="128">
          <cell r="AR128" t="str">
            <v>SECRETARÍA DE FINANZAS</v>
          </cell>
          <cell r="AS128" t="str">
            <v>SÍ</v>
          </cell>
          <cell r="AU128" t="str">
            <v>100013</v>
          </cell>
          <cell r="AV128" t="str">
            <v>Operar el programa nacional de seguridad pública</v>
          </cell>
          <cell r="AW128" t="str">
            <v>Programa</v>
          </cell>
        </row>
        <row r="129">
          <cell r="AR129" t="str">
            <v>SECRETARÍA DE GOBIERNO</v>
          </cell>
          <cell r="AS129" t="str">
            <v>SÍ</v>
          </cell>
          <cell r="AU129" t="str">
            <v>100060</v>
          </cell>
          <cell r="AV129" t="str">
            <v>Cubrir compromisos pendientes de acciones realizadas en ejercicios anteriores</v>
          </cell>
          <cell r="AW129" t="str">
            <v>S/N</v>
          </cell>
        </row>
        <row r="130">
          <cell r="AR130" t="str">
            <v>SECRETARÍA DE MEDIO AMBIENTE</v>
          </cell>
          <cell r="AS130" t="str">
            <v>SÍ</v>
          </cell>
          <cell r="AU130" t="str">
            <v>100258</v>
          </cell>
          <cell r="AV130" t="str">
            <v>Operar el Programa Nacional de Seguridad Pública</v>
          </cell>
          <cell r="AW130" t="str">
            <v>Programa</v>
          </cell>
        </row>
        <row r="131">
          <cell r="AR131" t="str">
            <v>SECRETARÍA DE OBRAS Y SERVICIOS</v>
          </cell>
          <cell r="AS131" t="str">
            <v>SÍ</v>
          </cell>
          <cell r="AU131" t="str">
            <v>100260</v>
          </cell>
          <cell r="AV131" t="str">
            <v>Cubrir compromisos pendientes de acciones realizadas en ejercicios anteriores</v>
          </cell>
          <cell r="AW131" t="str">
            <v>S/N</v>
          </cell>
        </row>
        <row r="132">
          <cell r="AR132" t="str">
            <v>SECRETARÍA DE PROTECCIÓN CIVIL</v>
          </cell>
          <cell r="AS132" t="str">
            <v>SÍ</v>
          </cell>
          <cell r="AU132" t="str">
            <v>110002</v>
          </cell>
          <cell r="AV132" t="str">
            <v>Iniciar y determinar averiguaciones previas</v>
          </cell>
          <cell r="AW132" t="str">
            <v>Asunto</v>
          </cell>
        </row>
        <row r="133">
          <cell r="AR133" t="str">
            <v>SECRETARÍA DE SALUD</v>
          </cell>
          <cell r="AS133" t="str">
            <v>SÍ</v>
          </cell>
          <cell r="AU133" t="str">
            <v>110003</v>
          </cell>
          <cell r="AV133" t="str">
            <v>Ejecutar ordenes de carácter policiaco</v>
          </cell>
          <cell r="AW133" t="str">
            <v>Orden</v>
          </cell>
        </row>
        <row r="134">
          <cell r="AR134" t="str">
            <v>SECRETARÍA DE SEGURIDAD PÚBLICA</v>
          </cell>
          <cell r="AS134" t="str">
            <v>SÍ</v>
          </cell>
          <cell r="AU134" t="str">
            <v>110004</v>
          </cell>
          <cell r="AV134" t="str">
            <v>Tramitar peritajes</v>
          </cell>
          <cell r="AW134" t="str">
            <v>Dictamen</v>
          </cell>
        </row>
        <row r="135">
          <cell r="AR135" t="str">
            <v>SECRETARÍA DE TRANSPORTE Y VIALIDAD</v>
          </cell>
          <cell r="AS135" t="str">
            <v>SÍ</v>
          </cell>
          <cell r="AU135" t="str">
            <v>110005</v>
          </cell>
          <cell r="AV135" t="str">
            <v>Propiciar notificaciones de autos de termino constitucional y emitir conclusiones en juicios penales</v>
          </cell>
          <cell r="AW135" t="str">
            <v>Asunto</v>
          </cell>
        </row>
        <row r="136">
          <cell r="AR136" t="str">
            <v>SECRETARÍA DE TURISMO</v>
          </cell>
          <cell r="AS136" t="str">
            <v>SÍ</v>
          </cell>
          <cell r="AU136" t="str">
            <v>110006</v>
          </cell>
          <cell r="AV136" t="str">
            <v>Emitir informes previos y justificados de demanda de amparo</v>
          </cell>
          <cell r="AW136" t="str">
            <v>Asunto</v>
          </cell>
        </row>
        <row r="137">
          <cell r="AR137" t="str">
            <v>SECRETARÍA DEL TRABAJO Y FOMENTO AL EMPLEO</v>
          </cell>
          <cell r="AS137" t="str">
            <v>SÍ</v>
          </cell>
          <cell r="AU137" t="str">
            <v>110007</v>
          </cell>
          <cell r="AV137" t="str">
            <v>Intervenir en juicios civiles, familiares y contencioso</v>
          </cell>
          <cell r="AW137" t="str">
            <v>Juicio</v>
          </cell>
        </row>
        <row r="138">
          <cell r="AR138" t="str">
            <v>SERVICIO DE TRANSPORTES ELÉCTRICOS DEL DF</v>
          </cell>
          <cell r="AS138" t="str">
            <v>SÍ</v>
          </cell>
          <cell r="AU138" t="str">
            <v>110009</v>
          </cell>
          <cell r="AV138" t="str">
            <v>Informar a la ciudadanía, orientar jurídicamente y desahogar quejas en materia de derechos humanos</v>
          </cell>
          <cell r="AW138" t="str">
            <v>Acción</v>
          </cell>
        </row>
        <row r="139">
          <cell r="AR139" t="str">
            <v>SERVICIOS DE SALUD PÚBLICA DEL DF</v>
          </cell>
          <cell r="AS139" t="str">
            <v>NO</v>
          </cell>
          <cell r="AU139" t="str">
            <v>110010</v>
          </cell>
          <cell r="AV139" t="str">
            <v>Atender a la ciudadanía en materia condominal y de arrendamiento</v>
          </cell>
          <cell r="AW139" t="str">
            <v>Asunto</v>
          </cell>
        </row>
        <row r="140">
          <cell r="AR140" t="str">
            <v>SERVICIOS METROPOLITANOS  S.A. DE C.V.</v>
          </cell>
          <cell r="AS140" t="str">
            <v>SÍ</v>
          </cell>
          <cell r="AU140" t="str">
            <v>110013</v>
          </cell>
          <cell r="AV140" t="str">
            <v>Asesorar sobre la aplicación e interpretación de la normatividad</v>
          </cell>
          <cell r="AW140" t="str">
            <v>Acción</v>
          </cell>
        </row>
        <row r="141">
          <cell r="AR141" t="str">
            <v>SISTEMA DE AGUAS DE LA CIUDAD DE MÉXICO</v>
          </cell>
          <cell r="AS141" t="str">
            <v>SÍ</v>
          </cell>
          <cell r="AU141" t="str">
            <v>110014</v>
          </cell>
          <cell r="AV141" t="str">
            <v>Atender y solventar asuntos en materia civil, penal, laboral, mercantil y administrativa que se deriven del ejercicio de las funciones de seguridad pública</v>
          </cell>
          <cell r="AW141" t="str">
            <v>Asunto</v>
          </cell>
        </row>
        <row r="142">
          <cell r="AR142" t="str">
            <v>SISTEMA DE RADIO Y TELEVISIÓN DIGITAL DEL GDF</v>
          </cell>
          <cell r="AS142" t="str">
            <v>SÍ</v>
          </cell>
          <cell r="AU142" t="str">
            <v>110015</v>
          </cell>
          <cell r="AV142" t="str">
            <v>Brindar asistencia jurídica de carácter familiar</v>
          </cell>
          <cell r="AW142" t="str">
            <v>Persona</v>
          </cell>
        </row>
        <row r="143">
          <cell r="AR143" t="str">
            <v>SISTEMA DE RADIO Y TELEVISIÓN DIGITAL DEL GDF</v>
          </cell>
          <cell r="AS143" t="str">
            <v>SÍ</v>
          </cell>
          <cell r="AU143" t="str">
            <v>110016</v>
          </cell>
          <cell r="AV143" t="str">
            <v>Proporcionar atención a victimas del delito</v>
          </cell>
          <cell r="AW143" t="str">
            <v>Persona</v>
          </cell>
        </row>
        <row r="144">
          <cell r="AR144" t="str">
            <v>SISTEMA DE TRANSPORTE COLECTIVO (METRO)</v>
          </cell>
          <cell r="AS144" t="str">
            <v>SÍ</v>
          </cell>
          <cell r="AU144" t="str">
            <v>110017</v>
          </cell>
          <cell r="AV144" t="str">
            <v>Operar el programa de capacitación en materia de procuración de justicia</v>
          </cell>
          <cell r="AW144" t="str">
            <v>Curso</v>
          </cell>
        </row>
        <row r="145">
          <cell r="AR145" t="str">
            <v>SISTEMA PARA EL DESARROLLO INTEGRAL DE LA FAMILIA DEL DF</v>
          </cell>
          <cell r="AS145" t="str">
            <v>NO</v>
          </cell>
          <cell r="AU145" t="str">
            <v>110018</v>
          </cell>
          <cell r="AV145" t="str">
            <v>Operar la autoridad perimetral del Aeropuerto Internacional de la Ciudad de México</v>
          </cell>
          <cell r="AW145" t="str">
            <v>A/P</v>
          </cell>
        </row>
        <row r="146">
          <cell r="AR146" t="str">
            <v>TRIBUNAL DE LO CONTENCIOSO ADMINISTRATIVO DEL DF</v>
          </cell>
          <cell r="AS146" t="str">
            <v>NO</v>
          </cell>
          <cell r="AU146" t="str">
            <v>110042</v>
          </cell>
          <cell r="AV146" t="str">
            <v>Transferencias a Órganos Autónomos</v>
          </cell>
          <cell r="AW146" t="str">
            <v>Curso</v>
          </cell>
        </row>
        <row r="147">
          <cell r="AR147" t="str">
            <v>TRIBUNAL ELECTORAL DEL DF</v>
          </cell>
          <cell r="AS147" t="str">
            <v>NO</v>
          </cell>
          <cell r="AU147" t="str">
            <v>110043</v>
          </cell>
          <cell r="AV147" t="str">
            <v>Desarrollar y supervisar el programa de modernización de la P.G.J.D.F.</v>
          </cell>
          <cell r="AW147" t="str">
            <v>Programa</v>
          </cell>
        </row>
        <row r="148">
          <cell r="AR148" t="str">
            <v>TRIBUNAL SUPERIOR DE JUSTICIA DEL DF</v>
          </cell>
          <cell r="AS148" t="str">
            <v>NO</v>
          </cell>
          <cell r="AU148" t="str">
            <v>110058</v>
          </cell>
          <cell r="AV148" t="str">
            <v>Operar el programa nacional de seguridad pública</v>
          </cell>
          <cell r="AW148" t="str">
            <v>Programa</v>
          </cell>
        </row>
        <row r="149">
          <cell r="AR149" t="str">
            <v>UNIVERSIDAD AUTÓNOMA DE LA CIUDAD DE MÉXICO</v>
          </cell>
          <cell r="AS149" t="str">
            <v>NO</v>
          </cell>
          <cell r="AU149" t="str">
            <v>110059</v>
          </cell>
          <cell r="AV149" t="str">
            <v>Otorgar servicios de apoyo administrativo</v>
          </cell>
          <cell r="AW149" t="str">
            <v>A/P</v>
          </cell>
        </row>
        <row r="150">
          <cell r="AU150" t="str">
            <v>110060</v>
          </cell>
          <cell r="AV150" t="str">
            <v>Cubrir compromisos pendientes de acciones realizadas en ejercicios anteriores</v>
          </cell>
          <cell r="AW150" t="str">
            <v>S/N</v>
          </cell>
        </row>
        <row r="151">
          <cell r="Y151" t="str">
            <v>Eje 1. Reforma política: derechos plenos a la ciudad y sus habitantes</v>
          </cell>
          <cell r="AU151" t="str">
            <v>110258</v>
          </cell>
          <cell r="AV151" t="str">
            <v>Operar el Programa Nacional de Seguridad Pública</v>
          </cell>
          <cell r="AW151" t="str">
            <v>Programa</v>
          </cell>
        </row>
        <row r="152">
          <cell r="Y152" t="str">
            <v>Eje 2. Equidad</v>
          </cell>
          <cell r="AU152" t="str">
            <v>110260</v>
          </cell>
          <cell r="AV152" t="str">
            <v>Cubrir compromisos pendientes de acciones realizadas en ejercicios anteriores</v>
          </cell>
          <cell r="AW152" t="str">
            <v>S/N</v>
          </cell>
        </row>
        <row r="153">
          <cell r="Y153" t="str">
            <v>Eje 3. Seguridad y justicia expedita</v>
          </cell>
          <cell r="AU153" t="str">
            <v>120001</v>
          </cell>
          <cell r="AV153" t="str">
            <v>Prevenir y atender la violencia familiar y comunitaria</v>
          </cell>
          <cell r="AW153" t="str">
            <v>Persona</v>
          </cell>
        </row>
        <row r="154">
          <cell r="Y154" t="str">
            <v>Eje 4. Economía competitiva e incluyente</v>
          </cell>
          <cell r="AU154" t="str">
            <v>120002</v>
          </cell>
          <cell r="AV154" t="str">
            <v>Otorgar apoyos a jefas de familia</v>
          </cell>
          <cell r="AW154" t="str">
            <v>Apoyo</v>
          </cell>
        </row>
        <row r="155">
          <cell r="Y155" t="str">
            <v>Eje 5. Intenso movimiento cultural</v>
          </cell>
          <cell r="AU155" t="str">
            <v>120003</v>
          </cell>
          <cell r="AV155" t="str">
            <v>Asesorar a las mujeres para la protección y conocimiento de sus derechos</v>
          </cell>
          <cell r="AW155" t="str">
            <v>Asesoría</v>
          </cell>
        </row>
        <row r="156">
          <cell r="Y156" t="str">
            <v>Eje 6. Desarrollo sustentable y de largo plazo</v>
          </cell>
          <cell r="AU156" t="str">
            <v>120004</v>
          </cell>
          <cell r="AV156" t="str">
            <v>Realizar estudios de mastografías</v>
          </cell>
          <cell r="AW156" t="str">
            <v>Estudio</v>
          </cell>
        </row>
        <row r="157">
          <cell r="Y157" t="str">
            <v>Eje 7. Nuevo orden urbano: servicios eficientes y calidad</v>
          </cell>
          <cell r="AU157" t="str">
            <v>120005</v>
          </cell>
          <cell r="AV157" t="str">
            <v>Agilizar la gestión gubernamental para las mujeres</v>
          </cell>
          <cell r="AW157" t="str">
            <v>Persona</v>
          </cell>
        </row>
        <row r="158">
          <cell r="AU158" t="str">
            <v>120006</v>
          </cell>
          <cell r="AV158" t="str">
            <v>Promover el desarrollo de la mujer microempresaria</v>
          </cell>
          <cell r="AW158" t="str">
            <v>Proyecto</v>
          </cell>
        </row>
        <row r="159">
          <cell r="AU159" t="str">
            <v>120007</v>
          </cell>
          <cell r="AV159" t="str">
            <v>Promover la equidad de género</v>
          </cell>
          <cell r="AW159" t="str">
            <v>Evento</v>
          </cell>
        </row>
        <row r="160">
          <cell r="AU160" t="str">
            <v>120008</v>
          </cell>
          <cell r="AV160" t="str">
            <v>Otorgar consultas de salud sexual y reproductiva</v>
          </cell>
          <cell r="AW160" t="str">
            <v>Consulta</v>
          </cell>
        </row>
        <row r="161">
          <cell r="AU161" t="str">
            <v>120009</v>
          </cell>
          <cell r="AV161" t="str">
            <v>Atender a mujeres trabajadores en conflictos laborales</v>
          </cell>
          <cell r="AW161" t="str">
            <v>Persona</v>
          </cell>
        </row>
        <row r="162">
          <cell r="AU162" t="str">
            <v>120010</v>
          </cell>
          <cell r="AV162" t="str">
            <v>Brindar atención especializada a menores y mujeres detenidos y/o víctimas del delito</v>
          </cell>
          <cell r="AW162" t="str">
            <v>Persona</v>
          </cell>
        </row>
        <row r="163">
          <cell r="AU163" t="str">
            <v>120011</v>
          </cell>
          <cell r="AV163" t="str">
            <v>Atender actos de discriminación de género, acoso sexual y violencia en el trabajo</v>
          </cell>
          <cell r="AW163" t="str">
            <v>Asunto</v>
          </cell>
        </row>
        <row r="164">
          <cell r="AU164" t="str">
            <v>120012</v>
          </cell>
          <cell r="AV164" t="str">
            <v>Proporcionar atención a niños y niñas en centros de desarrollo infantil (CENDIS)</v>
          </cell>
          <cell r="AW164" t="str">
            <v>Niño</v>
          </cell>
        </row>
        <row r="165">
          <cell r="AU165" t="str">
            <v>120013</v>
          </cell>
          <cell r="AV165" t="str">
            <v>Diseñar y coordinar las políticas públicas con perspectiva de género</v>
          </cell>
          <cell r="AW165" t="str">
            <v>Acción</v>
          </cell>
        </row>
        <row r="166">
          <cell r="Y166" t="str">
            <v>1.1 Con base en el diálogo, la concertación y la búsqueda de acuerdos: se trabajará con la Asamblea Legislativa del DF (ALDF), el Congreso de la Unión y los demás poderes de la Unión, para impulsar reformas legislativas que den al Distrito Feder</v>
          </cell>
          <cell r="AU166" t="str">
            <v>120014</v>
          </cell>
          <cell r="AV166" t="str">
            <v>Ofrecer el servicio de transporte preferencial para mujeres</v>
          </cell>
          <cell r="AW166" t="str">
            <v>Mill/pasajeros</v>
          </cell>
        </row>
        <row r="167">
          <cell r="Y167" t="str">
            <v>1.2 Se impulsarán las reformas que otorguen a la ALDF la facultad de aprobar el endeudamiento local, para liberar recursos que se destinarán, exclusivamente, al financiamiento de proyectos de inversión necesarios y rentables.</v>
          </cell>
          <cell r="AU167" t="str">
            <v>120015</v>
          </cell>
          <cell r="AV167" t="str">
            <v>Brindar apoyo a mujeres en situación de calle y vulnerabilidad social</v>
          </cell>
          <cell r="AW167" t="str">
            <v>Mujer</v>
          </cell>
        </row>
        <row r="168">
          <cell r="Y168" t="str">
            <v>1.3 Se buscará obtener para el DF un trato más equitativo y transparente en la asignación de participaciones y transferencias federales, y se buscará el incremento de los fondos destinados para el desarrollo social.</v>
          </cell>
          <cell r="AU168" t="str">
            <v>120016</v>
          </cell>
          <cell r="AV168" t="str">
            <v>Operar el programa mujer rural</v>
          </cell>
          <cell r="AW168" t="str">
            <v>A/P</v>
          </cell>
        </row>
        <row r="169">
          <cell r="Y169" t="str">
            <v>1.4 Impulsaremos la promulgación de una Constitución Política del DF, como máxima garantía de los derechos sociales y políticos de los habitantes de la ciudad en la construcción de un nuevo Orden Democrático.</v>
          </cell>
          <cell r="AU169" t="str">
            <v>120017</v>
          </cell>
          <cell r="AV169" t="str">
            <v>Promover la reinserción social a víctimas de violencia familiar en situación de riesgo</v>
          </cell>
          <cell r="AW169" t="str">
            <v>Persona</v>
          </cell>
        </row>
        <row r="170">
          <cell r="Y170" t="str">
            <v>1.5 Se buscará que la Constitución Política mejore la operatividad y los mecanismos de la coordinación metropolitana, a partir de la equiparación de facultades y atribuciones entre el Gobierno del DF y las demás entidades federativas.</v>
          </cell>
          <cell r="AU170" t="str">
            <v>120018</v>
          </cell>
          <cell r="AV170" t="str">
            <v>Otorgar estímulos a mujeres adolescentes y niños para concluir su educación</v>
          </cell>
          <cell r="AW170" t="str">
            <v>Apoyo</v>
          </cell>
        </row>
        <row r="171">
          <cell r="Y171" t="str">
            <v>1.6 Se impulsará el fortalecimiento de los espacios de coordinación y colaboración existentes entre los tres órdenes de gobierno.</v>
          </cell>
          <cell r="AU171" t="str">
            <v>120019</v>
          </cell>
          <cell r="AV171" t="str">
            <v>Otorgar becas a madres dedicadas al estudio de la ciencia y la tecnología</v>
          </cell>
          <cell r="AW171" t="str">
            <v>Beca</v>
          </cell>
        </row>
        <row r="172">
          <cell r="Y172" t="str">
            <v>1.7 Se reforzarán las instancias de coordinación metropolitana como órganos colegiados de planeación y decisión ejecutiva y se dará carácter obligatorio a sus resoluciones.</v>
          </cell>
          <cell r="AU172" t="str">
            <v>120020</v>
          </cell>
          <cell r="AV172" t="str">
            <v>Asesorar a mujeres para acceder a créditos</v>
          </cell>
          <cell r="AW172" t="str">
            <v>Persona</v>
          </cell>
        </row>
        <row r="173">
          <cell r="Y173" t="str">
            <v>1.8 Se avanzará en el proyecto de congruencia y homologación de la normatividad de la Zona Metropolitana del Valle de México y la Región Centro del País, en todos los niveles de gobierno.</v>
          </cell>
          <cell r="AU173" t="str">
            <v>120021</v>
          </cell>
          <cell r="AV173" t="str">
            <v>Generar políticas ambientales con perspectiva de género</v>
          </cell>
          <cell r="AW173" t="str">
            <v>Acción</v>
          </cell>
        </row>
        <row r="174">
          <cell r="Y174" t="str">
            <v>1.9 El gobierno elaborará políticas públicas y propuestas de reforma a la Ley de Participación Ciudadana, para fortalecer la participación y consolidar instrumentos como el plebiscito, referéndum y la iniciativa popular.</v>
          </cell>
          <cell r="AU174" t="str">
            <v>120022</v>
          </cell>
          <cell r="AV174" t="str">
            <v>Brindar asesoría financiera a mujeres ahorradoras</v>
          </cell>
          <cell r="AW174" t="str">
            <v>Acción</v>
          </cell>
        </row>
        <row r="175">
          <cell r="Y175" t="str">
            <v>1.10 Buscaremos instrumentos más eficaces para someter a consulta pública, cada dos años, la permanencia o revocación del mandato del Jefe de Gobierno.</v>
          </cell>
          <cell r="AU175" t="str">
            <v>120023</v>
          </cell>
          <cell r="AV175" t="str">
            <v>Resaltar el papel social e histórico de la mujer a través de conmemoración del Bicentenario</v>
          </cell>
          <cell r="AW175" t="str">
            <v>Acción</v>
          </cell>
        </row>
        <row r="176">
          <cell r="Y176" t="str">
            <v>1.11 Se apoyará a las Organizaciones de la Sociedad Civil para que contribuyan a incrementar la eficacia del gobierno, asegurar su austeridad y transparencia y auspiciar su cercanía con el ciudadano.</v>
          </cell>
          <cell r="AU176" t="str">
            <v>120030</v>
          </cell>
          <cell r="AV176" t="str">
            <v>Otorgar becas a hijos (as) de jefas de familia en condiciones de pobreza y vulnerabilidad social</v>
          </cell>
          <cell r="AW176" t="str">
            <v>Beca</v>
          </cell>
        </row>
        <row r="177">
          <cell r="Y177" t="str">
            <v>1.12 El gobierno impulsará la creación de cabildos en las delegaciones, como espacio para la participación ciudadana, evaluación y rendición de cuentas.</v>
          </cell>
          <cell r="AU177" t="str">
            <v>120031</v>
          </cell>
          <cell r="AV177" t="str">
            <v>Proporcionar Servicios de salud integral a la mujer</v>
          </cell>
          <cell r="AW177" t="str">
            <v>Persona</v>
          </cell>
        </row>
        <row r="178">
          <cell r="Y178" t="str">
            <v>1.13 El gobierno promoverá el Acuerdo Político para la Gobernabilidad y la Convivencia Democrática en el DF entre todas las instancias gubernamentales, políticas y civiles, para otorgar nuevos canales y formas alternativas de manifestación, deman</v>
          </cell>
          <cell r="AU178" t="str">
            <v>120032</v>
          </cell>
          <cell r="AV178" t="str">
            <v>Atender a mujeres víctimas de violencia</v>
          </cell>
          <cell r="AW178" t="str">
            <v>Persona</v>
          </cell>
        </row>
        <row r="179">
          <cell r="Y179" t="str">
            <v>1.14 El gobierno impulsará el cumplimiento las recomendaciones emitidas por la Comisión de Derechos Humanos del DF y promoverá la creación de un Programa de Derechos Humanos del Gobierno del DF, formulado de manera conjunta con la C</v>
          </cell>
          <cell r="AU179" t="str">
            <v>120059</v>
          </cell>
          <cell r="AV179" t="str">
            <v>Otorgar servicios de apoyo administrativo</v>
          </cell>
          <cell r="AW179" t="str">
            <v>A/P</v>
          </cell>
        </row>
        <row r="180">
          <cell r="Y180" t="str">
            <v>1.15 La Democracia Gobernable fortalecerá su alianza con los organismos defensores de los derechos humanos, aprovechando sus recomendaciones y sugerencias para mejorar procesos y definir programas comunes.</v>
          </cell>
          <cell r="AU180" t="str">
            <v>120060</v>
          </cell>
          <cell r="AV180" t="str">
            <v>Cubrir compromisos pendientes de acciones realizadas en ejercicios anteriores</v>
          </cell>
          <cell r="AW180" t="str">
            <v>S/N</v>
          </cell>
        </row>
        <row r="181">
          <cell r="Y181" t="str">
            <v>1.16 Se implementarán nuevas medidas para garantizar el pleno acceso a toda la información del gobierno y se reforzarán las existentes.</v>
          </cell>
          <cell r="AU181" t="str">
            <v>120604</v>
          </cell>
          <cell r="AV181" t="str">
            <v>Realizar estudios de mastografias</v>
          </cell>
          <cell r="AW181" t="str">
            <v>Estudio</v>
          </cell>
        </row>
        <row r="182">
          <cell r="Y182" t="str">
            <v>1.17 El Gobierno del DF establecerá mecanismos claros de colaboración con el Instituto de Acceso a la Información Pública del DF a fin de incorporar sus recomendaciones para mejorar nuestros indicadores de transparencia.</v>
          </cell>
          <cell r="AU182" t="str">
            <v>121101</v>
          </cell>
          <cell r="AV182" t="str">
            <v>Prevenir y atender la violencia familiar y comunitaria</v>
          </cell>
          <cell r="AW182" t="str">
            <v>Persona</v>
          </cell>
        </row>
        <row r="183">
          <cell r="Y183" t="str">
            <v>1.18 Se revisarán, actualizarán y elaborarán propuestas de reforma al marco regulatorio en materia de transparencia y acceso a la información.</v>
          </cell>
          <cell r="AU183" t="str">
            <v>121102</v>
          </cell>
          <cell r="AV183" t="str">
            <v>Otorgar apoyos a jefas de familia</v>
          </cell>
          <cell r="AW183" t="str">
            <v>Apoyo</v>
          </cell>
        </row>
        <row r="184">
          <cell r="Y184" t="str">
            <v>1.19 Se incluirán mecanismos que promuevan y faciliten la participación ciudadana en la definición e instrumentación de políticas públicas, en la vigilancia y evaluación de la gestión, el desempeño y la administración de los recursos.</v>
          </cell>
          <cell r="AU184" t="str">
            <v>121103</v>
          </cell>
          <cell r="AV184" t="str">
            <v>Asesorar a las mujeres para la protección y conocimiento de sus derechos</v>
          </cell>
          <cell r="AW184" t="str">
            <v>Asesoría</v>
          </cell>
        </row>
        <row r="185">
          <cell r="Y185" t="str">
            <v>1.20 Se instaurará un Consejo ciudadano independiente, donde se realizarán evaluaciones permanentes de desempeño, certificaciones de competencias y vigilancia de patrimonio.</v>
          </cell>
          <cell r="AU185" t="str">
            <v>121107</v>
          </cell>
          <cell r="AV185" t="str">
            <v>Promover la equidad de género</v>
          </cell>
          <cell r="AW185" t="str">
            <v>Evento</v>
          </cell>
        </row>
        <row r="186">
          <cell r="Y186" t="str">
            <v>1.21 Someteremos al Centro de Desarrollo Profesional para los funcionarios públicos a la supervisión de un consejo ciudadano.</v>
          </cell>
          <cell r="AU186" t="str">
            <v>121115</v>
          </cell>
          <cell r="AV186" t="str">
            <v>Brindar apoyo a mujeres en situación de calle y vulnerabilidad social</v>
          </cell>
          <cell r="AW186" t="str">
            <v>Mujer</v>
          </cell>
        </row>
        <row r="187">
          <cell r="AU187" t="str">
            <v>121501</v>
          </cell>
          <cell r="AV187" t="str">
            <v>Prevenir y atender la violencia familiar y comunitaria</v>
          </cell>
          <cell r="AW187" t="str">
            <v>Persona</v>
          </cell>
        </row>
        <row r="188">
          <cell r="Y188" t="str">
            <v>2.1.1 Se incrementará el número de apoyos a mujeres que sean jefas de familia mediante programas de capacitación y empleo, guarderías, estancias sociales y atención especializada para su salud.</v>
          </cell>
          <cell r="AU188" t="str">
            <v>130001</v>
          </cell>
          <cell r="AV188" t="str">
            <v>Otorgar servicios y ayudas de asistencia social</v>
          </cell>
          <cell r="AW188" t="str">
            <v>Acción</v>
          </cell>
        </row>
        <row r="189">
          <cell r="Y189" t="str">
            <v>2.1.2 Fortaleceremos el sistema de prevención y atención de la violencia intrafamiliar.</v>
          </cell>
          <cell r="AU189" t="str">
            <v>130002</v>
          </cell>
          <cell r="AV189" t="str">
            <v>Otorgar servicios de apoyo social relacionados con contingencias</v>
          </cell>
          <cell r="AW189" t="str">
            <v>Acción</v>
          </cell>
        </row>
        <row r="190">
          <cell r="Y190" t="str">
            <v>2.1.3 Se impulsarán reformas legislativas para la protección de las mujeres, la denuncia y el combate del maltrato y discriminación, así como de igualdad sustantiva entre hombres y mujeres.</v>
          </cell>
          <cell r="AU190" t="str">
            <v>130003</v>
          </cell>
          <cell r="AV190" t="str">
            <v>Otorgar servicios de apoyo social a personas adultas mayores</v>
          </cell>
          <cell r="AW190" t="str">
            <v>Servicio</v>
          </cell>
        </row>
        <row r="191">
          <cell r="Y191" t="str">
            <v>2.1.4 Se organizará un amplio esfuerzo interinstitucional para erradicar el trabajo infantil, la violencia contra los niños y niñas; y se extenderán los programas de ayuda a la infancia.</v>
          </cell>
          <cell r="AU191" t="str">
            <v>130004</v>
          </cell>
          <cell r="AV191" t="str">
            <v>Otorgar apoyos a personas con discapacidad</v>
          </cell>
          <cell r="AW191" t="str">
            <v>Persona</v>
          </cell>
        </row>
        <row r="192">
          <cell r="Y192" t="str">
            <v>2.1.5 Se instrumentarán mecanismos para revertir la exclusión social de los jóvenes mediante la ampliación de la oferta educativa, del empleo, del acceso a la vivienda, de alternativas de recreación y de creación cultural.</v>
          </cell>
          <cell r="AU192" t="str">
            <v>130005</v>
          </cell>
          <cell r="AV192" t="str">
            <v>Otorgar apoyos sociales a jóvenes</v>
          </cell>
          <cell r="AW192" t="str">
            <v>Persona</v>
          </cell>
        </row>
        <row r="193">
          <cell r="Y193" t="str">
            <v>2.1.6 Se ampliarán las políticas y programas de atención para las personas con discapacidad para garantizarles el goce de sus derechos sociales y de su derecho a la ciudad.</v>
          </cell>
          <cell r="AU193" t="str">
            <v>130006</v>
          </cell>
          <cell r="AV193" t="str">
            <v>Otorgar apoyos y servicios de rehabilitación a población con problemas de adicción</v>
          </cell>
          <cell r="AW193" t="str">
            <v>Persona</v>
          </cell>
        </row>
        <row r="194">
          <cell r="Y194" t="str">
            <v>2.1.7 Mediante la instrumentación del sistema de asistencia social en el DF, se aumentará y mejorará la prevención y atención a personas y familias en condiciones de abandono o extrema necesidad.</v>
          </cell>
          <cell r="AU194" t="str">
            <v>130007</v>
          </cell>
          <cell r="AV194" t="str">
            <v>Otorgar servicios sociales especializados a población indígena y comunidades originarias</v>
          </cell>
          <cell r="AW194" t="str">
            <v>Acción</v>
          </cell>
        </row>
        <row r="195">
          <cell r="Y195" t="str">
            <v>2.1.8 Se implementarán estrategias que favorezcan la rehabilitación y la reinserción social.</v>
          </cell>
          <cell r="AU195" t="str">
            <v>130008</v>
          </cell>
          <cell r="AV195" t="str">
            <v>Proporcionar atención para el desarrollo integral de la niñez</v>
          </cell>
          <cell r="AW195" t="str">
            <v>Niño</v>
          </cell>
        </row>
        <row r="196">
          <cell r="Y196" t="str">
            <v>2.1.9 A través de programas de apoyo, específicos en materia de educación, ingresos, salud, vivienda y alimentación, se buscará cerrar progresivamente las brechas de desigualdad que padecen los indígenas y pueblos originarios en la ciudad.</v>
          </cell>
          <cell r="AU196" t="str">
            <v>130009</v>
          </cell>
          <cell r="AV196" t="str">
            <v>Orientar telefónicamente a la población sobre servicios y políticas públicas del Gobierno del Distrito Federal</v>
          </cell>
          <cell r="AW196" t="str">
            <v>Servicio</v>
          </cell>
        </row>
        <row r="197">
          <cell r="Y197" t="str">
            <v>2.1.10 Se instrumentará una política de atención a migrantes y sus familias para garantizar su acceso a todos los servicios y programas promovidos por el DF.</v>
          </cell>
          <cell r="AU197" t="str">
            <v>130010</v>
          </cell>
          <cell r="AV197" t="str">
            <v>Ampliar y construir infraestructura social</v>
          </cell>
          <cell r="AW197" t="str">
            <v>Inmueble</v>
          </cell>
        </row>
        <row r="198">
          <cell r="Y198" t="str">
            <v>2.1.11 Se extenderán y mejorarán los servicios de atención telefónica de carácter social del DF.</v>
          </cell>
          <cell r="AU198" t="str">
            <v>130011</v>
          </cell>
          <cell r="AV198" t="str">
            <v>Mantener la infraestructura social</v>
          </cell>
          <cell r="AW198" t="str">
            <v>Obra</v>
          </cell>
        </row>
        <row r="199">
          <cell r="Y199" t="str">
            <v>2.1.12 Con la recuperación de los espacios públicos y el mejoramiento de la infraestructura deportiva se promoverá la cultura del deporte competitivo, de alto rendimiento, de esparcimiento y de carácter popular.</v>
          </cell>
          <cell r="AU199" t="str">
            <v>130012</v>
          </cell>
          <cell r="AV199" t="str">
            <v>Operar el funcionamiento de centros de alimentación y desarrollo comunitario</v>
          </cell>
          <cell r="AW199" t="str">
            <v>Centro</v>
          </cell>
        </row>
        <row r="200">
          <cell r="Y200" t="str">
            <v>2.1.13 Se desarrollarán programas de deporte mediante estrategias que estimulen la participación comunitaria y favorezcan a la rehabilitación y reinserción social.</v>
          </cell>
          <cell r="AU200" t="str">
            <v>130013</v>
          </cell>
          <cell r="AV200" t="str">
            <v>Distribuir despensas a niños de escuelas públicas del DF</v>
          </cell>
          <cell r="AW200" t="str">
            <v>Despensa</v>
          </cell>
        </row>
        <row r="201">
          <cell r="Y201" t="str">
            <v>2.2.1 A partir del respeto a los derechos de las mujeres, se garantizará su libertad a decidir sobre su cuerpo y salud reproductiva mediante programas de prevención y atención a la salud integral.</v>
          </cell>
          <cell r="AU201" t="str">
            <v>130014</v>
          </cell>
          <cell r="AV201" t="str">
            <v>Operar panteones públicos y brindar servicios funerarios</v>
          </cell>
          <cell r="AW201" t="str">
            <v>Servicio</v>
          </cell>
        </row>
        <row r="202">
          <cell r="Y202" t="str">
            <v>2.2.2 El gobierno brindará atención integral en salud a Adultos Mayores, se ampliará la atención médica domiciliaria, con especial consideración a la perspectiva de género.</v>
          </cell>
          <cell r="AU202" t="str">
            <v>130015</v>
          </cell>
          <cell r="AV202" t="str">
            <v>Operar los servicios de asistencia social a migrantes del Distrito Federal</v>
          </cell>
          <cell r="AW202" t="str">
            <v>Acción</v>
          </cell>
        </row>
        <row r="203">
          <cell r="Y203" t="str">
            <v>2.2.3 Se asegurará el acceso a servicios médicos y la disponibilidad de medicamentos gratuitos a la población sin seguridad social.</v>
          </cell>
          <cell r="AU203" t="str">
            <v>130016</v>
          </cell>
          <cell r="AV203" t="str">
            <v>Realizar acciones para promover la igualdad, el respeto a la diversidad social y el combate a la discriminación</v>
          </cell>
          <cell r="AW203" t="str">
            <v>Acción</v>
          </cell>
        </row>
        <row r="204">
          <cell r="Y204" t="str">
            <v>2.2.4 Fortaleceremos los programas para la promoción, prevención y manejo de riesgos y daños a la salud; en especial, la prevención en materia de adicciones para reducir el consumo de alcohol, tabaco y drogas ilegales.</v>
          </cell>
          <cell r="AU204" t="str">
            <v>130017</v>
          </cell>
          <cell r="AV204" t="str">
            <v>Operar el programa de coinversión entre el Gobierno del Distrito Federal y Organizaciones no Gubernamentales</v>
          </cell>
          <cell r="AW204" t="str">
            <v>Convenio</v>
          </cell>
        </row>
        <row r="205">
          <cell r="Y205" t="str">
            <v>2.2.5 Mediante el fomento al deporte se impulsará la prevención de enfermedades y reducción de los riesgos de salud en la población.</v>
          </cell>
          <cell r="AU205" t="str">
            <v>130018</v>
          </cell>
          <cell r="AV205" t="str">
            <v>Promover y desarrollar la acción social y la organización vecinal en las unidades territoriales</v>
          </cell>
          <cell r="AW205" t="str">
            <v>Acción</v>
          </cell>
        </row>
        <row r="206">
          <cell r="Y206" t="str">
            <v>2.2.6 Se avanzará hacia la construcción de un sistema de atención en materia de salud mental.</v>
          </cell>
          <cell r="AU206" t="str">
            <v>130019</v>
          </cell>
          <cell r="AV206" t="str">
            <v>Otorgar apoyos económicos a policías preventivos pensionados por discapacidad permanente</v>
          </cell>
          <cell r="AW206" t="str">
            <v>Persona</v>
          </cell>
        </row>
        <row r="207">
          <cell r="Y207" t="str">
            <v>2.2.7 Se fortalecerá el Modelo Ampliado de Atención a la Salud vinculando de manera integral las acciones individuales y comunitarias, con orientación según grupos de edad y sexo.</v>
          </cell>
          <cell r="AU207" t="str">
            <v>130020</v>
          </cell>
          <cell r="AV207" t="str">
            <v>Proporcionar despensas a población en condición de marginación</v>
          </cell>
          <cell r="AW207" t="str">
            <v>Despensa</v>
          </cell>
        </row>
        <row r="208">
          <cell r="Y208" t="str">
            <v>2.2.8 El gobierno impulsará la cooperación, la coordinación interna y externa entre los diversos actores del sistema de salud, para lograr una gestión más efectiva en salud.</v>
          </cell>
          <cell r="AU208" t="str">
            <v>130021</v>
          </cell>
          <cell r="AV208" t="str">
            <v>Otorgar ayudas a jóvenes en situación de riesgo</v>
          </cell>
          <cell r="AW208" t="str">
            <v>Persona</v>
          </cell>
        </row>
        <row r="209">
          <cell r="Y209" t="str">
            <v>2.2.9 Se buscarán mecanismos que promuevan una cultura de la calidad en todo el sistema de salud mediante la inversión en recursos humanos, investigación e infraestructura.</v>
          </cell>
          <cell r="AU209" t="str">
            <v>130024</v>
          </cell>
          <cell r="AV209" t="str">
            <v>Realizar acciones tendientes al desarrollo social comunitario</v>
          </cell>
          <cell r="AW209" t="str">
            <v>Acción</v>
          </cell>
        </row>
        <row r="210">
          <cell r="Y210" t="str">
            <v xml:space="preserve">2.3.1 En el conjunto de programas y políticas sociales del DF, se reconocerán los derechos indígenas y de diversidad pluricultural y pluriétnica </v>
          </cell>
          <cell r="AU210" t="str">
            <v>130025</v>
          </cell>
          <cell r="AV210" t="str">
            <v>Realizar talleres para promover la igualdad social</v>
          </cell>
          <cell r="AW210" t="str">
            <v>Taller</v>
          </cell>
        </row>
        <row r="211">
          <cell r="Y211" t="str">
            <v>2.3.2 La producción y el fomento agropecuario se fortalecerán a través de programas de reconversión productiva y agricultura orgánica.</v>
          </cell>
          <cell r="AU211" t="str">
            <v>130026</v>
          </cell>
          <cell r="AV211" t="str">
            <v>Abastecer de manera gratuita agua potable en zonas vulnerables</v>
          </cell>
          <cell r="AW211" t="str">
            <v>M3</v>
          </cell>
        </row>
        <row r="212">
          <cell r="Y212" t="str">
            <v>2.3.3 Se impulsará la promoción de programas, para generar empleo en el sector rural mediante proyectos de investigación, evaluación, capacitación y asistencia técnica, así como los foros de discusión, análisis y consulta.</v>
          </cell>
          <cell r="AU212" t="str">
            <v>130027</v>
          </cell>
          <cell r="AV212" t="str">
            <v>Atender a menores en condiciones de marginalidad social</v>
          </cell>
          <cell r="AW212" t="str">
            <v>Niño</v>
          </cell>
        </row>
        <row r="213">
          <cell r="Y213" t="str">
            <v>2.3.4 Potenciaremos las capacidades de la mujer rural con programas y proyectos con perspectiva de género.</v>
          </cell>
          <cell r="AU213" t="str">
            <v>130031</v>
          </cell>
          <cell r="AV213" t="str">
            <v>Otorgar apoyos a personas incluidas en el programa impulso joven</v>
          </cell>
          <cell r="AW213" t="str">
            <v>Persona</v>
          </cell>
        </row>
        <row r="214">
          <cell r="Y214" t="str">
            <v>2.3.5 Se promoverán y otorgarán apoyos a la producción de maíz y comercialización de la tortilla.</v>
          </cell>
          <cell r="AU214" t="str">
            <v>130032</v>
          </cell>
          <cell r="AV214" t="str">
            <v>Atender quejas y denuncias por actos de discriminación</v>
          </cell>
          <cell r="AW214" t="str">
            <v>Asunto</v>
          </cell>
        </row>
        <row r="215">
          <cell r="Y215" t="str">
            <v>2.3.6 El gobierno fomentará y promoverá actividades de turismo alternativo en la zona rural para generar nuevos mecanismos de mejora económica de los pueblos y comunidades.</v>
          </cell>
          <cell r="AU215" t="str">
            <v>130033</v>
          </cell>
          <cell r="AV215" t="str">
            <v>Operar el programa de rescate de unidades habitacionales</v>
          </cell>
          <cell r="AW215" t="str">
            <v>U. Habitacional</v>
          </cell>
        </row>
        <row r="216">
          <cell r="Y216" t="str">
            <v>2.4.1 Se contribuirá al gasto que hacen las familias del DF a la educación de sus hijos, mediante la distribución de libros, útiles y uniformes escolares, para evitar que suspendan o abandonen sus estudios por falta de recursos económicos.</v>
          </cell>
          <cell r="AU216" t="str">
            <v>130034</v>
          </cell>
          <cell r="AV216" t="str">
            <v>Promover y desarrollar la acción social y la organización condominial en las unidades habitacionales</v>
          </cell>
          <cell r="AW216" t="str">
            <v>Acción</v>
          </cell>
        </row>
        <row r="217">
          <cell r="Y217" t="str">
            <v>2.4.2 Crearemos un sistema de becas para estudiantes de las escuelas públicas del DF y se garantizará la educación hasta el nivel medio superior para todos los niños y niñas cuya madre o padre fallezca.</v>
          </cell>
          <cell r="AU217" t="str">
            <v>130036</v>
          </cell>
          <cell r="AV217" t="str">
            <v>Otorgar ayudas a personas adultas mayores</v>
          </cell>
          <cell r="AW217" t="str">
            <v>Persona</v>
          </cell>
        </row>
        <row r="218">
          <cell r="Y218" t="str">
            <v>2.4.3 Se renovarán y mejorarán las estancias infantiles, los centros de atención al desarrollo infantil y los centros de asistencia infantil comunitarios.</v>
          </cell>
          <cell r="AU218" t="str">
            <v>130037</v>
          </cell>
          <cell r="AV218" t="str">
            <v>Atender el programa de Hijos e Hijas de la Ciudad</v>
          </cell>
          <cell r="AW218" t="str">
            <v>Niño</v>
          </cell>
        </row>
        <row r="219">
          <cell r="Y219" t="str">
            <v>2.4.4 Mediante la educación a lo largo de la vida se avanzará en la alfabetización de la población que no sabe leer y escribir en nuestra ciudad.</v>
          </cell>
          <cell r="AU219" t="str">
            <v>130038</v>
          </cell>
          <cell r="AV219" t="str">
            <v>Operar los módulos de atención ciudadana</v>
          </cell>
          <cell r="AW219" t="str">
            <v>Módulo</v>
          </cell>
        </row>
        <row r="220">
          <cell r="Y220" t="str">
            <v>2.4.5 Se implementará progresivamente la educación intercultural en todo el sistema educativo, en el marco de la dignificación de las lenguas y la recuperación de la identidad de los pueblos originales de la Ciudad de México.</v>
          </cell>
          <cell r="AU220" t="str">
            <v>130039</v>
          </cell>
          <cell r="AV220" t="str">
            <v>Otorgar apoyos económicos a personas con discapacidad</v>
          </cell>
          <cell r="AW220" t="str">
            <v>Persona</v>
          </cell>
        </row>
        <row r="221">
          <cell r="Y221" t="str">
            <v>2.4.6 Se impulsará el dialogo para lograr un acuerdo de descentralización de la Educación Básica.</v>
          </cell>
          <cell r="AU221" t="str">
            <v>130040</v>
          </cell>
          <cell r="AV221" t="str">
            <v>Proporcionar asistencia alimentaria en centros asistenciales</v>
          </cell>
          <cell r="AW221" t="str">
            <v>Ración</v>
          </cell>
        </row>
        <row r="222">
          <cell r="Y222" t="str">
            <v>2.4.7 Con el objetivo de fortalecer el sistema educativo del DF, se implantará el bachillerato universal, se apoyará la reforma de la Universidad Autónoma de la Ciudad de México y se diversificará la oferta educativa universitaria.</v>
          </cell>
          <cell r="AU222" t="str">
            <v>130041</v>
          </cell>
          <cell r="AV222" t="str">
            <v>Otorgar apoyos y promover la vinculación entre colectivos, organizaciones sociales y el Gobierno del Distrito Federal</v>
          </cell>
          <cell r="AW222" t="str">
            <v>Acción</v>
          </cell>
        </row>
        <row r="223">
          <cell r="Y223" t="str">
            <v>2.4.8 Se buscarán los mecanismos para elevar la calidad educativa mediante la investigación e innovación y la formación integral y moderna de la práctica docente.</v>
          </cell>
          <cell r="AU223" t="str">
            <v>130042</v>
          </cell>
          <cell r="AV223" t="str">
            <v>Operar el programa instancias estatales</v>
          </cell>
          <cell r="AW223" t="str">
            <v>Acción</v>
          </cell>
        </row>
        <row r="224">
          <cell r="Y224" t="str">
            <v>2.4.9 Se promoverá la participación de los alumnos, padres de familia, de los ciudadanos y organizaciones de la sociedad civil, en la formulación, desarrollo y evaluación de las políticas educativas.</v>
          </cell>
          <cell r="AU224" t="str">
            <v>130059</v>
          </cell>
          <cell r="AV224" t="str">
            <v>Otorgar servicios de apoyo administrativo</v>
          </cell>
          <cell r="AW224" t="str">
            <v>A/P</v>
          </cell>
        </row>
        <row r="225">
          <cell r="Y225" t="str">
            <v>2.4.10 Buscaremos la creación territorial y delegacional de la red de escuelas y se impulsará la creación del Sistema Metropolitano de Educación Media y Superior.</v>
          </cell>
          <cell r="AU225" t="str">
            <v>130060</v>
          </cell>
          <cell r="AV225" t="str">
            <v>Cubrir compromisos pendientes de acciones realizadas en ejercicios anteriores</v>
          </cell>
          <cell r="AW225" t="str">
            <v>S/N</v>
          </cell>
        </row>
        <row r="226">
          <cell r="Y226" t="str">
            <v>2.4.11 El gobierno de la Ciudad de México promoverá la investigación y la aplicación de la Ciencia y Tecnología para atender los problemas que enfrenta el DF en todos sus ámbitos.</v>
          </cell>
          <cell r="AU226" t="str">
            <v>130613</v>
          </cell>
          <cell r="AV226" t="str">
            <v>Distribuir despensas a niños de escuelas públicas del DF</v>
          </cell>
          <cell r="AW226" t="str">
            <v>Despensa</v>
          </cell>
        </row>
        <row r="227">
          <cell r="Y227" t="str">
            <v>2.4.12 Se fortalecerán las redes científico tecnológicas para el intercambio de conocimientos entre instituciones nacionales e internacionales.</v>
          </cell>
          <cell r="AU227" t="str">
            <v>130622</v>
          </cell>
          <cell r="AV227" t="str">
            <v>Otorgar apoyos económicos a la población consumidora de leche LICONSA</v>
          </cell>
          <cell r="AW227" t="str">
            <v>Apoyo</v>
          </cell>
        </row>
        <row r="228">
          <cell r="Y228" t="str">
            <v>2.4.13 Se promoverá el conocimiento científico y la enseñanza de la ciencia y la tecnología en las instituciones educativas del DF.</v>
          </cell>
          <cell r="AU228" t="str">
            <v>130623</v>
          </cell>
          <cell r="AV228" t="str">
            <v>Otorgar ayudas a jóvenes por empleos temporales</v>
          </cell>
          <cell r="AW228" t="str">
            <v>Persona</v>
          </cell>
        </row>
        <row r="229">
          <cell r="Y229" t="str">
            <v>2.4.14 Mediante conexiones gratuitas en espacios públicos, instituciones educativas y gubernamentales, se impulsará el acceso a la informática e Internet, así como el uso del software libre.</v>
          </cell>
          <cell r="AU229" t="str">
            <v>130630</v>
          </cell>
          <cell r="AV229" t="str">
            <v>Otorgar becas a menores en condiciones de pobreza y vulnerabilidad social</v>
          </cell>
          <cell r="AW229" t="str">
            <v>Beca</v>
          </cell>
        </row>
        <row r="230">
          <cell r="AU230" t="str">
            <v>130631</v>
          </cell>
          <cell r="AV230" t="str">
            <v>Otorgar apoyos a personas incluidas en el programa Impulso Joven</v>
          </cell>
          <cell r="AW230" t="str">
            <v>Persona</v>
          </cell>
        </row>
        <row r="231">
          <cell r="Y231" t="str">
            <v>3.1 El Gobierno de la Ciudad se apoyará en la supervisión ciudadana para mejorar la capacidad de disuasión, captura de delincuentes e investigación de delitos por parte de los cuerpos policiacos.</v>
          </cell>
          <cell r="AU231" t="str">
            <v>130633</v>
          </cell>
          <cell r="AV231" t="str">
            <v>Operar el Programa de Rescate de Unidades Habitacionales</v>
          </cell>
          <cell r="AW231" t="str">
            <v>Unidad Habitacional</v>
          </cell>
        </row>
        <row r="232">
          <cell r="Y232" t="str">
            <v>3.2 Se promoverán acciones de coordinación para la prevención e investigación del delito.</v>
          </cell>
          <cell r="AU232" t="str">
            <v>130636</v>
          </cell>
          <cell r="AV232" t="str">
            <v>Otorgar ayudas a personas adultas mayores</v>
          </cell>
          <cell r="AW232" t="str">
            <v>Persona</v>
          </cell>
        </row>
        <row r="233">
          <cell r="Y233" t="str">
            <v>3.3 Las condiciones laborales y de vida de los policías se mejorarán, y se dará prioridad a los programas de capacitación y profesionalización.</v>
          </cell>
          <cell r="AU233" t="str">
            <v>130639</v>
          </cell>
          <cell r="AV233" t="str">
            <v>Otorgar apoyos económicos a personas con discapacidad</v>
          </cell>
          <cell r="AW233" t="str">
            <v>Persona</v>
          </cell>
        </row>
        <row r="234">
          <cell r="Y234" t="str">
            <v>3.4 Se mejorará la información estadística, con base en la instrumentación y puesta en marcha de un nuevo modelo de información policial.</v>
          </cell>
          <cell r="AU234" t="str">
            <v>131101</v>
          </cell>
          <cell r="AV234" t="str">
            <v>Otorgar servicios y ayudas de asistencia social</v>
          </cell>
          <cell r="AW234" t="str">
            <v>Acción</v>
          </cell>
        </row>
        <row r="235">
          <cell r="Y235" t="str">
            <v xml:space="preserve">3.5 Se fortalecerá la Unidad de Inteligencia Financiera del DF (UIFDF), que analizará y consolidará la información fiscal, financiera y patrimonial relacionada con conductas que pudieran estar vinculadas con la comisión de delitos en materia de </v>
          </cell>
          <cell r="AU235" t="str">
            <v>131103</v>
          </cell>
          <cell r="AV235" t="str">
            <v>Otorgar servicios de apoyo social a personas adultas mayores</v>
          </cell>
          <cell r="AW235" t="str">
            <v>Persona</v>
          </cell>
        </row>
        <row r="236">
          <cell r="Y236" t="str">
            <v>3.6 Con apoyo en la tecnología y una mayor profesionalización de los servidores públicos, se asegurará la transparencia y eficacia en el servicio que presta el Ministerio Público.</v>
          </cell>
          <cell r="AU236" t="str">
            <v>131104</v>
          </cell>
          <cell r="AV236" t="str">
            <v>Otorgar apoyos a personas con discapacidad</v>
          </cell>
          <cell r="AW236" t="str">
            <v>Persona</v>
          </cell>
        </row>
        <row r="237">
          <cell r="Y237" t="str">
            <v>3.7 Mediante la modernización en la operación y la capacitación de los recursos humanos, se combatirán los rezagos en el sistema de impartición de justicia.</v>
          </cell>
          <cell r="AU237" t="str">
            <v>131106</v>
          </cell>
          <cell r="AV237" t="str">
            <v>Otorgar apoyos y servicios de rehabilitación a población con problemas de adicción</v>
          </cell>
          <cell r="AW237" t="str">
            <v>Persona</v>
          </cell>
        </row>
        <row r="238">
          <cell r="Y238" t="str">
            <v>3.8 Como parte de las tareas encaminadas a garantizar el orden y la impartición de justicia en el DF, se promoverá la actualización, difusión y plena aplicación de las leyes y reglamentos establecidos.</v>
          </cell>
          <cell r="AU238" t="str">
            <v>131108</v>
          </cell>
          <cell r="AV238" t="str">
            <v>Proporcionar atención para el desarrollo integral de la niñez</v>
          </cell>
          <cell r="AW238" t="str">
            <v>Niño</v>
          </cell>
        </row>
        <row r="239">
          <cell r="Y239" t="str">
            <v>3.9 Fomentaremos una cultura ciudadana de los derechos y obligaciones para el cumplimiento de las normas sociales.</v>
          </cell>
          <cell r="AU239" t="str">
            <v>131110</v>
          </cell>
          <cell r="AV239" t="str">
            <v>Ampliar y construir infraestructura social</v>
          </cell>
          <cell r="AW239" t="str">
            <v>Inmueble</v>
          </cell>
        </row>
        <row r="240">
          <cell r="Y240" t="str">
            <v>3.10 La tecnología para el bloqueo de llamadas telefónicas de celulares en todos los reclusorios será objeto de una mejora permanente, para impedir que los internos puedan dirigir telefónicamente operaciones delictivas en el exterior.</v>
          </cell>
          <cell r="AU240" t="str">
            <v>131111</v>
          </cell>
          <cell r="AV240" t="str">
            <v>Mantener la infraestructura social</v>
          </cell>
          <cell r="AW240" t="str">
            <v>Obra</v>
          </cell>
        </row>
        <row r="241">
          <cell r="Y241" t="str">
            <v>3.11 Se construirán dos nuevos reclusorios.</v>
          </cell>
          <cell r="AU241" t="str">
            <v>131116</v>
          </cell>
          <cell r="AV241" t="str">
            <v>Realizar acciones para promover la igualdad, el respeto a la diversidad social y el combate a la discriminación</v>
          </cell>
          <cell r="AW241" t="str">
            <v>Acción</v>
          </cell>
        </row>
        <row r="242">
          <cell r="Y242" t="str">
            <v>3.12 El régimen penitenciario se reordenará bajo un modelo que enfatice de diferenciación de los reclusos de acuerdo a su peligrosidad, desaliente la reincidencia y apoye la reinserción social. Las bases de este modelo serán la educación y el trabajo.</v>
          </cell>
          <cell r="AU242" t="str">
            <v>131121</v>
          </cell>
          <cell r="AV242" t="str">
            <v>Otorgar ayudas a jóvenes en situación de riesgo</v>
          </cell>
          <cell r="AW242" t="str">
            <v>Persona</v>
          </cell>
        </row>
        <row r="243">
          <cell r="Y243" t="str">
            <v>3.13 Con la participación de los vecinos, se intervendrá masivamente, desde todos los frentes y niveles, en las zonas de mayor generación de delincuencia.</v>
          </cell>
          <cell r="AU243" t="str">
            <v>131124</v>
          </cell>
          <cell r="AV243" t="str">
            <v>Realizar acciones tendientes al desarrollo social comunitario</v>
          </cell>
          <cell r="AW243" t="str">
            <v>Acción</v>
          </cell>
        </row>
        <row r="244">
          <cell r="Y244" t="str">
            <v>3.14 Se impulsará la acción coordinada de las diversas instancias de gobierno para promover acciones tendientes a combatir la violencia intrafamiliar.</v>
          </cell>
          <cell r="AU244" t="str">
            <v>131125</v>
          </cell>
          <cell r="AV244" t="str">
            <v>Realizar talleres para promover la igualdad social</v>
          </cell>
          <cell r="AW244" t="str">
            <v>Taller</v>
          </cell>
        </row>
        <row r="245">
          <cell r="Y245" t="str">
            <v>3.15 Sumaremos esfuerzos para atacar el problema de las adicciones en sus causas y sus efectos.</v>
          </cell>
          <cell r="AU245" t="str">
            <v>131131</v>
          </cell>
          <cell r="AV245" t="str">
            <v>Otorgar apoyos a personas incluidas en el programa impulso joven</v>
          </cell>
          <cell r="AW245" t="str">
            <v>Persona</v>
          </cell>
        </row>
        <row r="246">
          <cell r="Y246" t="str">
            <v>3.16 El Gobierno de la Ciudad creará un sistema de previsión y protección, con especial énfasis en la construcción de un modelo de atención de emergencias que actúe con prontitud, profesionalismo y equipamiento técnico.</v>
          </cell>
          <cell r="AU246" t="str">
            <v>131134</v>
          </cell>
          <cell r="AV246" t="str">
            <v>Promover y desarrollar la acción social y la organización condominial en las unidades habitacionales</v>
          </cell>
          <cell r="AW246" t="str">
            <v>Acción</v>
          </cell>
        </row>
        <row r="247">
          <cell r="Y247" t="str">
            <v>3.17 Se actualizará el Atlas de Riesgos y se avanzará en los acuerdos para la ampliación de su cobertura hacia el ámbito metropolitano.</v>
          </cell>
          <cell r="AU247" t="str">
            <v>131501</v>
          </cell>
          <cell r="AV247" t="str">
            <v>Otorgar servicios y ayudas de asistencia social</v>
          </cell>
          <cell r="AW247" t="str">
            <v>Acción</v>
          </cell>
        </row>
        <row r="248">
          <cell r="AU248" t="str">
            <v>131524</v>
          </cell>
          <cell r="AV248" t="str">
            <v>Realizar acciones tendientes al desarrollo social comunitario</v>
          </cell>
          <cell r="AW248" t="str">
            <v>Acción</v>
          </cell>
        </row>
        <row r="249">
          <cell r="Y249" t="str">
            <v>4.1 Se constituirán espacios de coparticipación, deliberación y consulta empresarial para explorar ventanas de oportunidad y propiciar el desarrollo económico.</v>
          </cell>
          <cell r="AU249" t="str">
            <v>131525</v>
          </cell>
          <cell r="AV249" t="str">
            <v>Realizar talleres para promover la igualdad social</v>
          </cell>
          <cell r="AW249" t="str">
            <v>Taller</v>
          </cell>
        </row>
        <row r="250">
          <cell r="Y250" t="str">
            <v>4.2 Apoyaremos la articulación de cadenas productivas, mediante la generación de datos que orienten los proyectos de producción hacia aquellas actividades con mayor valor agregado.</v>
          </cell>
          <cell r="AU250" t="str">
            <v>131710</v>
          </cell>
          <cell r="AV250" t="str">
            <v>Ampliar y construir infraestructura social</v>
          </cell>
          <cell r="AW250" t="str">
            <v>Inmueble</v>
          </cell>
        </row>
        <row r="251">
          <cell r="Y251" t="str">
            <v>4.3 Se promoverá la revalorización del trabajo y el exacto cumplimiento de los derechos humanos laborales, en el marco de una política laboral integral que reactive el crecimiento y desarrollo económico y el fomento del empleo digno y bien remunerado.</v>
          </cell>
          <cell r="AU251" t="str">
            <v>150001</v>
          </cell>
          <cell r="AV251" t="str">
            <v>Operar el sistema de pensiones de las cajas de previsión</v>
          </cell>
          <cell r="AW251" t="str">
            <v>Pago</v>
          </cell>
        </row>
        <row r="252">
          <cell r="Y252" t="str">
            <v>4.4 Se promoverán acciones de apoyo para la constitución, impulso, integración, consolidación, administración y registro de las sociedades cooperativas como polos alternativos de desarrollo económico de la ciudad.</v>
          </cell>
          <cell r="AU252" t="str">
            <v>150002</v>
          </cell>
          <cell r="AV252" t="str">
            <v>Operar el sistema de prestaciones de las cajas de previsión</v>
          </cell>
          <cell r="AW252" t="str">
            <v>Persona</v>
          </cell>
        </row>
        <row r="253">
          <cell r="Y253" t="str">
            <v>4.5 Promoveremos la suma de la fuerza y el talento emprendedor de los agentes económicos del DF para la definición de proyectos y metas comunes, inversiones y estrategias de desarrollo capaces de crear empleos y aumentar nuestra capacidad tecnol</v>
          </cell>
          <cell r="AU253" t="str">
            <v>150003</v>
          </cell>
          <cell r="AV253" t="str">
            <v>Otorgar financiamiento para vivienda</v>
          </cell>
          <cell r="AW253" t="str">
            <v>Crédito</v>
          </cell>
        </row>
        <row r="254">
          <cell r="Y254" t="str">
            <v>4.6 El Instituto de Ciencia y Tecnología del DF se constituirá como espacio de generación de políticas y financiamiento de proyectos.</v>
          </cell>
          <cell r="AU254" t="str">
            <v>150004</v>
          </cell>
          <cell r="AV254" t="str">
            <v>Otorgar apoyos económicos</v>
          </cell>
          <cell r="AW254" t="str">
            <v>Préstamos</v>
          </cell>
        </row>
        <row r="255">
          <cell r="Y255" t="str">
            <v>4.7 Se fortalecerán las acciones que coadyuven a reafirmar a la Ciudad de México como destino turístico a nivel internacional.</v>
          </cell>
          <cell r="AU255" t="str">
            <v>150005</v>
          </cell>
          <cell r="AV255" t="str">
            <v>Otorgar servicios socioculturales y deportivos</v>
          </cell>
          <cell r="AW255" t="str">
            <v>Persona</v>
          </cell>
        </row>
        <row r="256">
          <cell r="Y256" t="str">
            <v>4.8 Se reglamentará el uso y aprovechamiento de las áreas naturales con objetivos de desarrollo turístico, con el propósito de fomentar el ecoturismo y generar recursos que permitan la conservación de estas zonas y el desarrollo de las comunidades que viv</v>
          </cell>
          <cell r="AU256" t="str">
            <v>150006</v>
          </cell>
          <cell r="AV256" t="str">
            <v>Servicios de salud</v>
          </cell>
          <cell r="AW256" t="str">
            <v>Persona</v>
          </cell>
        </row>
        <row r="257">
          <cell r="Y257" t="str">
            <v>4.9 La estrategia económica se aplicará con criterios de articulación y coordinación interinstitucional para garantizar la funcionalidad y la comunicación, la transparencia, la rendición de cuentas y finanzas públicas con equidad social.</v>
          </cell>
          <cell r="AU257" t="str">
            <v>150007</v>
          </cell>
          <cell r="AV257" t="str">
            <v>Otorgar prestaciones, servicios socioculturales y deportivos</v>
          </cell>
          <cell r="AW257" t="str">
            <v>Persona</v>
          </cell>
        </row>
        <row r="258">
          <cell r="Y258" t="str">
            <v>4.10 Se elaborará una reforma fiscal y administrativa que permita captar los recursos necesarios para la construcción de la ciudad moderna e incluyente.</v>
          </cell>
          <cell r="AU258" t="str">
            <v>150008</v>
          </cell>
          <cell r="AV258" t="str">
            <v>Servicios de salud</v>
          </cell>
          <cell r="AW258" t="str">
            <v>Persona</v>
          </cell>
        </row>
        <row r="259">
          <cell r="Y259" t="str">
            <v>4.11 Se encaminarán las acciones institucionales hacia la consolidación del modelo de finanzas públicas con equidad.</v>
          </cell>
          <cell r="AU259" t="str">
            <v>150059</v>
          </cell>
          <cell r="AV259" t="str">
            <v>Otorgar servicios de apoyo administrativo</v>
          </cell>
          <cell r="AW259" t="str">
            <v>A/P</v>
          </cell>
        </row>
        <row r="260">
          <cell r="Y260" t="str">
            <v>4.12 Se impulsará la eficiencia de nuestras instancias de recaudación para no incrementar los costos de la administración tributaria.</v>
          </cell>
          <cell r="AU260" t="str">
            <v>160001</v>
          </cell>
          <cell r="AV260" t="str">
            <v>Aplicar dosis de vacunas</v>
          </cell>
          <cell r="AW260" t="str">
            <v>Dosis</v>
          </cell>
        </row>
        <row r="261">
          <cell r="Y261" t="str">
            <v>4.13 Promoveremos la generación de nuevas formas de financiamiento que garanticen los recursos necesarios para la construcción de la infraestructura que demandan amplios sectores de población.</v>
          </cell>
          <cell r="AU261" t="str">
            <v>160002</v>
          </cell>
          <cell r="AV261" t="str">
            <v>Contribuir a la prevención y atención de personas con VIH/SIDA</v>
          </cell>
          <cell r="AW261" t="str">
            <v>Persona</v>
          </cell>
        </row>
        <row r="262">
          <cell r="Y262" t="str">
            <v>4.14 Se definirá un programa financiero con nuevas fuentes de ingresos, que dé viabilidad al Programa General de Desarrollo del DF 2007-2012, en un marco de responsabilidad social de la inversión.</v>
          </cell>
          <cell r="AU262" t="str">
            <v>160003</v>
          </cell>
          <cell r="AV262" t="str">
            <v>Otorgar atención medica ambulatoria</v>
          </cell>
          <cell r="AW262" t="str">
            <v>Consulta</v>
          </cell>
        </row>
        <row r="263">
          <cell r="Y263" t="str">
            <v>4.15 Se establecerá un esquema de apoyos y estímulos que impulsen la inversión en actividades productivas.</v>
          </cell>
          <cell r="AU263" t="str">
            <v>160004</v>
          </cell>
          <cell r="AV263" t="str">
            <v>Otorgar atención medica hospitalaria</v>
          </cell>
          <cell r="AW263" t="str">
            <v>Egreso Hospitalario</v>
          </cell>
        </row>
        <row r="264">
          <cell r="Y264" t="str">
            <v>4.16 El Gobierno de la Ciudad propiciará un ambiente de certidumbre jurídica, para estimular el crecimiento de la actividad económica y atracción de inversiones.</v>
          </cell>
          <cell r="AU264" t="str">
            <v>160005</v>
          </cell>
          <cell r="AV264" t="str">
            <v>Realizar acciones de orientación, educación y planificación en salud</v>
          </cell>
          <cell r="AW264" t="str">
            <v>Acción</v>
          </cell>
        </row>
        <row r="265">
          <cell r="Y265" t="str">
            <v>4.17 Se reducirá y simplificará la excesiva regulación económica, y se creará una auténtica política de fomento y desarrollo económico que aliente la apertura de nuevas empresas.</v>
          </cell>
          <cell r="AU265" t="str">
            <v>160006</v>
          </cell>
          <cell r="AV265" t="str">
            <v>Mantener la infraestructura de salud</v>
          </cell>
          <cell r="AW265" t="str">
            <v>Inmueble</v>
          </cell>
        </row>
        <row r="266">
          <cell r="Y266" t="str">
            <v>4.18 Se promoverá conjunción de esfuerzos en ciencia, tecnología e innovación, mediante mecanismos la cooperación interinstitucional.</v>
          </cell>
          <cell r="AU266" t="str">
            <v>160007</v>
          </cell>
          <cell r="AV266" t="str">
            <v>Realizar acciones de salud preventiva</v>
          </cell>
          <cell r="AW266" t="str">
            <v>Acción</v>
          </cell>
        </row>
        <row r="267">
          <cell r="Y267" t="str">
            <v>4.19 Impulsaremos la interacción de las instituciones educativas de la zona metropolitana, para que realicen proyectos con empresas y el sector público.</v>
          </cell>
          <cell r="AU267" t="str">
            <v>160008</v>
          </cell>
          <cell r="AV267" t="str">
            <v>Ampliar y construir infraestructura en salud</v>
          </cell>
          <cell r="AW267" t="str">
            <v>Inmueble</v>
          </cell>
        </row>
        <row r="268">
          <cell r="Y268" t="str">
            <v>4.20 Se promoverá activamente, entre los ciudadanos y la comunidad interesada en la ciencia y la tecnología, la difusión de las innovaciones que se obtienen a nivel internacional y se incentivará la generación de innovaciones a nivel local.</v>
          </cell>
          <cell r="AU268" t="str">
            <v>160009</v>
          </cell>
          <cell r="AV268" t="str">
            <v>Realizar acciones de sanidad animal</v>
          </cell>
          <cell r="AW268" t="str">
            <v>Acción</v>
          </cell>
        </row>
        <row r="269">
          <cell r="Y269" t="str">
            <v>4.21 Para combatir todo tipo de discriminación contra las mujeres en el ámbito laboral, se impulsarán iniciativas de equidad y establecerán acuerdos de colaboración con el sector privado.</v>
          </cell>
          <cell r="AU269" t="str">
            <v>160010</v>
          </cell>
          <cell r="AV269" t="str">
            <v>Operar el programa de medicamentos gratuitos</v>
          </cell>
          <cell r="AW269" t="str">
            <v>Programa</v>
          </cell>
        </row>
        <row r="270">
          <cell r="Y270" t="str">
            <v>4.22 En materia de financiamiento para el desarrollo, se trabajará con el Congreso de la Unión, la Asamblea Legislativa y demás instancias responsables para alcanzar un trato equitativo y transparente en la asignación de participaciones, transferencias fe</v>
          </cell>
          <cell r="AU270" t="str">
            <v>160011</v>
          </cell>
          <cell r="AV270" t="str">
            <v>Canalizar enfermos a hospitales</v>
          </cell>
          <cell r="AW270" t="str">
            <v>Persona</v>
          </cell>
        </row>
        <row r="271">
          <cell r="Y271" t="str">
            <v>4.23 Se continuará con el manejo óptimo de la deuda, buscando las mejores condiciones de financiamiento que ofrezcan las diversas fuentes disponibles y potenciales, con el objetivo de reducir al máximo el costo financiero de la deuda.</v>
          </cell>
          <cell r="AU271" t="str">
            <v>160012</v>
          </cell>
          <cell r="AV271" t="str">
            <v>Otorgar servicios de medicina preventiva a población abierta</v>
          </cell>
          <cell r="AW271" t="str">
            <v>Persona</v>
          </cell>
        </row>
        <row r="272">
          <cell r="Y272" t="str">
            <v>4.24 Se impulsarán las acciones necesarias para dotar a la Asamblea Legislativa del DF de autonomía para decidir sobre su endeudamiento, que otorguen a la Ciudad mayor capacidad de inversión.</v>
          </cell>
          <cell r="AU272" t="str">
            <v>160013</v>
          </cell>
          <cell r="AV272" t="str">
            <v>Proporcionar servicios médicos de urgencias</v>
          </cell>
          <cell r="AW272" t="str">
            <v>Servicio</v>
          </cell>
        </row>
        <row r="273">
          <cell r="AU273" t="str">
            <v>160014</v>
          </cell>
          <cell r="AV273" t="str">
            <v>Mantener y adquirir equipo para la atención medica</v>
          </cell>
          <cell r="AW273" t="str">
            <v>Equipo</v>
          </cell>
        </row>
        <row r="274">
          <cell r="Y274" t="str">
            <v>5.1 En coordinación con los diversos actores sociales que intervienen en las tareas culturales, se impulsarán y pondrán en marcha programas de investigación, formación, capacitación, promoción, preservación, creación y divulgación del arte y la cultura.</v>
          </cell>
          <cell r="AU274" t="str">
            <v>160015</v>
          </cell>
          <cell r="AV274" t="str">
            <v>Reforzar servicios de salud pública</v>
          </cell>
          <cell r="AW274" t="str">
            <v>Acción</v>
          </cell>
        </row>
        <row r="275">
          <cell r="Y275" t="str">
            <v>5.2 Se mantendrá una Programación Artística permanente de alta calidad, con circuitos itinerantes de festivales, galerías abiertas y presentación de obras de teatro, para llevar el arte y la cultura a los espacios públicos de colonias y barrios populares.</v>
          </cell>
          <cell r="AU275" t="str">
            <v>160059</v>
          </cell>
          <cell r="AV275" t="str">
            <v>Otorgar servicios de apoyo administrativo</v>
          </cell>
          <cell r="AW275" t="str">
            <v>A/P</v>
          </cell>
        </row>
        <row r="276">
          <cell r="Y276" t="str">
            <v>5.3 El desarrollo comunitario se fortalecerá con la formación de promotores culturales, que realizarán la gestión para atender las necesidades artísticas y culturales de las comunidades.</v>
          </cell>
          <cell r="AU276" t="str">
            <v>160060</v>
          </cell>
          <cell r="AV276" t="str">
            <v>Cubrir compromisos pendientes de acciones realizadas en ejercicios anteriores</v>
          </cell>
          <cell r="AW276" t="str">
            <v>S/N</v>
          </cell>
        </row>
        <row r="277">
          <cell r="Y277" t="str">
            <v>5.4 Se promoverá la creación de centros comunitarios de cultura, encaminados a incrementar la cobertura de servicios culturales comunitarios, apoyando la creación de unidades prestadoras de servicios en toda la ciudad.</v>
          </cell>
          <cell r="AU277" t="str">
            <v>161103</v>
          </cell>
          <cell r="AV277" t="str">
            <v>Otorgar atención medica ambulatoria</v>
          </cell>
          <cell r="AW277" t="str">
            <v>Consulta</v>
          </cell>
        </row>
        <row r="278">
          <cell r="Y278" t="str">
            <v>5.5 La educación artística y cultural formal e informal será fortalecida con la ampliación de la infraestructura y una mejor distribución territorial de la oferta cultural.</v>
          </cell>
          <cell r="AU278" t="str">
            <v>161208</v>
          </cell>
          <cell r="AV278" t="str">
            <v>Ampliar y construir infraestructura en salud</v>
          </cell>
          <cell r="AW278" t="str">
            <v>Inmueble</v>
          </cell>
        </row>
        <row r="279">
          <cell r="Y279" t="str">
            <v>5.6 Se dará impulso particular a las escuelas de cine y cine de barrio, a la creación de fábricas de artes y oficios y respaldo a centros culturales.</v>
          </cell>
          <cell r="AU279" t="str">
            <v>161215</v>
          </cell>
          <cell r="AV279" t="str">
            <v>Reforzar servicios de salud pública</v>
          </cell>
          <cell r="AW279" t="str">
            <v>Acción</v>
          </cell>
        </row>
        <row r="280">
          <cell r="Y280" t="str">
            <v>5.7 A fin de estimular la formación y detección de talentos, el desarrollo de la sensibilidad y la creatividad en los educandos, así como la formación de públicos para las artes, se promoverá la educación artística en el nivel básico del sistema educativo</v>
          </cell>
          <cell r="AU280" t="str">
            <v>161259</v>
          </cell>
          <cell r="AV280" t="str">
            <v>Otorgar Servicios de Apoyo Administrativo</v>
          </cell>
          <cell r="AW280" t="str">
            <v>A/P</v>
          </cell>
        </row>
        <row r="281">
          <cell r="Y281" t="str">
            <v>5.8 Promoveremos la creación de un canal de televisión y una estación de radio de la Ciudad de México, al servicio de la comunidad. Como medios de difusión de la cultura y de contenidos educativos y sociales.</v>
          </cell>
          <cell r="AU281" t="str">
            <v>161260</v>
          </cell>
          <cell r="AV281" t="str">
            <v>Cubrir compromisos pendientes de acciones realizadas en ejercicios anteriores</v>
          </cell>
          <cell r="AW281" t="str">
            <v>S/N</v>
          </cell>
        </row>
        <row r="282">
          <cell r="Y282" t="str">
            <v>5.9 Recuperaremos el dinamismo de los espacios públicos mediante actividades como cine, grupos de teatro, danza, bibliotecas comunitarias, preservación de la memoria histórica y demás acciones que propongan las propias comunidades.</v>
          </cell>
          <cell r="AU282" t="str">
            <v>170001</v>
          </cell>
          <cell r="AV282" t="str">
            <v>Coordinar los Centros de Transformación Educativa</v>
          </cell>
          <cell r="AW282" t="str">
            <v>Centro</v>
          </cell>
        </row>
        <row r="283">
          <cell r="Y283" t="str">
            <v>5.10 Se fortalecerá la participación de la ciudadanía, organizaciones civiles, actores públicos, privados y sociales, nacionales e internacionales, para generar mecanismos de financiamiento que permitan captar recursos públicos y privados.</v>
          </cell>
          <cell r="AU283" t="str">
            <v>170002</v>
          </cell>
          <cell r="AV283" t="str">
            <v>Operar el sistema de educación media y media superior</v>
          </cell>
          <cell r="AW283" t="str">
            <v>Acción</v>
          </cell>
        </row>
        <row r="284">
          <cell r="Y284" t="str">
            <v>5.11 Se buscará afianzar la capacidad financiera de los programas y las políticas culturales, para elevar la calidad y cobertura de la oferta cultural en la Ciudad de México.</v>
          </cell>
          <cell r="AU284" t="str">
            <v>170003</v>
          </cell>
          <cell r="AV284" t="str">
            <v>Ampliar y construir infraestructura educativa</v>
          </cell>
          <cell r="AW284" t="str">
            <v>Inmueble</v>
          </cell>
        </row>
        <row r="285">
          <cell r="Y285" t="str">
            <v>5.12 Impulsaremos la formación de la Fundación Cultural de la Ciudad de México.</v>
          </cell>
          <cell r="AU285" t="str">
            <v>170004</v>
          </cell>
          <cell r="AV285" t="str">
            <v>Mantener la infraestructura educativa</v>
          </cell>
          <cell r="AW285" t="str">
            <v>Obra</v>
          </cell>
        </row>
        <row r="286">
          <cell r="Y286" t="str">
            <v>5.13 Se fomentará la Difusión del Patrimonio de la Ciudad y se generarán puntos de referencia de Difusión Cultural en la Ciudad.</v>
          </cell>
          <cell r="AU286" t="str">
            <v>170005</v>
          </cell>
          <cell r="AV286" t="str">
            <v>Evaluar el programa integral de mantenimiento de escuelas (PIME)</v>
          </cell>
          <cell r="AW286" t="str">
            <v>Acción</v>
          </cell>
        </row>
        <row r="287">
          <cell r="Y287" t="str">
            <v>5.14 Se impulsará la realización de la Feria de Ciencia y Tecnología del Centro Histórico, para promover la cultura científica a través de exposiciones, talleres, teatro científico, experimentos sencillos, entre otras actividades.</v>
          </cell>
          <cell r="AU287" t="str">
            <v>170006</v>
          </cell>
          <cell r="AV287" t="str">
            <v>Coordinar la producción y distribuir libros educativos</v>
          </cell>
          <cell r="AW287" t="str">
            <v>Libro</v>
          </cell>
        </row>
        <row r="288">
          <cell r="AU288" t="str">
            <v>170008</v>
          </cell>
          <cell r="AV288" t="str">
            <v>Brindar atención especializada de nivel básico</v>
          </cell>
          <cell r="AW288" t="str">
            <v>Sesiones</v>
          </cell>
        </row>
        <row r="289">
          <cell r="Y289" t="str">
            <v>6.1.1 Se diseñará e instrumentará el Plan de Acción Climática de la Ciudad de México a partir del impulso a proyectos de reducción de emisiones de gases de efecto invernadero, eficiencia energética y captura de carbono y metano.</v>
          </cell>
          <cell r="AU289" t="str">
            <v>170009</v>
          </cell>
          <cell r="AV289" t="str">
            <v>Distribuir raciones alimenticias a alumnos y alumnas de educación básica</v>
          </cell>
          <cell r="AW289" t="str">
            <v>Ración</v>
          </cell>
        </row>
        <row r="290">
          <cell r="Y290" t="str">
            <v>6.2.1 Se desarrollará la segunda generación de medidas ambientales con respecto a la calidad del aire, con la medición y seguimiento de partículas de 2.5 micras (PM2.5); y, la medición y seguimiento de contaminantes tóxicos.</v>
          </cell>
          <cell r="AU290" t="str">
            <v>170011</v>
          </cell>
          <cell r="AV290" t="str">
            <v>Distribuir uniformes escolares a alumnos y alumnas inscritos en escuelas públicas del Distrito Federal, en los niveles de preescolar, primaria y secundaria</v>
          </cell>
          <cell r="AW290" t="str">
            <v>Servicio</v>
          </cell>
        </row>
        <row r="291">
          <cell r="Y291" t="str">
            <v>6.2.2 Fortaleceremos la operación y funcionamiento del Sistema de Monitoreo Atmosférico.</v>
          </cell>
          <cell r="AU291" t="str">
            <v>170013</v>
          </cell>
          <cell r="AV291" t="str">
            <v>Operar el programa de estímulos a estudiantes de bachillerato</v>
          </cell>
          <cell r="AW291" t="str">
            <v>Servicio</v>
          </cell>
        </row>
        <row r="292">
          <cell r="Y292" t="str">
            <v>6.2.3 El Gobierno de la Ciudad aplicará el programa metropolitano de transporte con nuevos corredores, a partir de los resultados de la nueva encuesta origendestino.</v>
          </cell>
          <cell r="AU292" t="str">
            <v>170015</v>
          </cell>
          <cell r="AV292" t="str">
            <v>Operar el programa de Educación Garantizada</v>
          </cell>
          <cell r="AW292" t="str">
            <v>Niño</v>
          </cell>
        </row>
        <row r="293">
          <cell r="Y293" t="str">
            <v>6.2.4 Se reducirán las emisiones de vehículos en circulación mediante el aseguramiento del mantenimiento preventivo y correctivo de las unidades.</v>
          </cell>
          <cell r="AU293" t="str">
            <v>170016</v>
          </cell>
          <cell r="AV293" t="str">
            <v>Atender la formación y capacitación del docente</v>
          </cell>
          <cell r="AW293" t="str">
            <v>Acción</v>
          </cell>
        </row>
        <row r="294">
          <cell r="Y294" t="str">
            <v>6.2.5 Se promoverá e incentivará la utilización de tecnologías más eficientes en la generación de emisiones; por ejemplo la sustitución de convertidores catalíticos en mal estado, el uso de combustibles con bajo contenido de azufre o combustibles alternos</v>
          </cell>
          <cell r="AU294" t="str">
            <v>170017</v>
          </cell>
          <cell r="AV294" t="str">
            <v>Elaborar contenidos educativos para los programas audiovisuales</v>
          </cell>
          <cell r="AW294" t="str">
            <v>Titulo Serie</v>
          </cell>
        </row>
        <row r="295">
          <cell r="Y295" t="str">
            <v>6.2.6 Se promoverá el uso del sensor remoto como elemento de evaluación de las emisiones a vehículos en movimiento.</v>
          </cell>
          <cell r="AU295" t="str">
            <v>170019</v>
          </cell>
          <cell r="AV295" t="str">
            <v>Coordinar el programa de fomento al aprendizaje social</v>
          </cell>
          <cell r="AW295" t="str">
            <v>Curso</v>
          </cell>
        </row>
        <row r="296">
          <cell r="Y296" t="str">
            <v>6.2.7 Se ampliará el programa de incentivos a través de la exención de la verificación vehicular a unidades con baja emisión de contaminantes y se actualizará el Programa Hoy No Circula.</v>
          </cell>
          <cell r="AU296" t="str">
            <v>170020</v>
          </cell>
          <cell r="AV296" t="str">
            <v>Operar el Programa de Niños Talento</v>
          </cell>
          <cell r="AW296" t="str">
            <v>Niño</v>
          </cell>
        </row>
        <row r="297">
          <cell r="Y297" t="str">
            <v>6.2.8 Se ampliará la infraestructura del transporte masivo y no motorizado, para disminuir la tasa de emisiones por pasajero transportado.</v>
          </cell>
          <cell r="AU297" t="str">
            <v>170021</v>
          </cell>
          <cell r="AV297" t="str">
            <v>Operar el sistema de educación a distancia</v>
          </cell>
          <cell r="AW297" t="str">
            <v>Acción</v>
          </cell>
        </row>
        <row r="298">
          <cell r="Y298" t="str">
            <v>6.2.9 Con el metro, el metrobús y ciclopistas, avanzaremos en el diseño de una redfuncional de transporte que contribuya a disminuir el uso de automotores particulares.</v>
          </cell>
          <cell r="AU298" t="str">
            <v>170022</v>
          </cell>
          <cell r="AV298" t="str">
            <v>Brindar atención integral al estudiante</v>
          </cell>
          <cell r="AW298" t="str">
            <v>Persona</v>
          </cell>
        </row>
        <row r="299">
          <cell r="Y299" t="str">
            <v>6.2.10 El Gobierno de la Ciudad de México promoverá la modernización de la flota vehicular del transporte público y concesionado de pasajeros y establecerá mecanismos para ordenar y regular el servicio de taxis.</v>
          </cell>
          <cell r="AU299" t="str">
            <v>170023</v>
          </cell>
          <cell r="AV299" t="str">
            <v>Brindar servicios educativos</v>
          </cell>
          <cell r="AW299" t="str">
            <v>Acción</v>
          </cell>
        </row>
        <row r="300">
          <cell r="Y300" t="str">
            <v>6.2.11 Se promoverá e incentivará el transporte escolar en escuelas privadas y se regularán horarios de transporte de carga.</v>
          </cell>
          <cell r="AU300" t="str">
            <v>170024</v>
          </cell>
          <cell r="AV300" t="str">
            <v>Brindar atención especializada a la educación media y media superior</v>
          </cell>
          <cell r="AW300" t="str">
            <v>Acción</v>
          </cell>
        </row>
        <row r="301">
          <cell r="Y301" t="str">
            <v>6.2.12 Continuaremos con la adecuación de pistas y carriles urbanos exclusivos para ciclistas como medida de seguridad para este modo de transporte, y crearemos estacionamientos y biciestacionamientos públicos en las principales estaciones del metro y cen</v>
          </cell>
          <cell r="AU301" t="str">
            <v>170042</v>
          </cell>
          <cell r="AV301" t="str">
            <v>Transferencias a Órganos Autónomos</v>
          </cell>
          <cell r="AW301" t="str">
            <v>(en blanco)</v>
          </cell>
        </row>
        <row r="302">
          <cell r="Y302" t="str">
            <v>6.3.1 Se aplicarán mecanismos para fortalecer las fuentes de financiamiento y autofinanciamiento destinadas a la protección, conservación y restauración de los ecosistemas del suelo de conservación.</v>
          </cell>
          <cell r="AU302" t="str">
            <v>170043</v>
          </cell>
          <cell r="AV302" t="str">
            <v>Operar el programa de desarrollo de potencialidades</v>
          </cell>
          <cell r="AW302" t="str">
            <v>Persona</v>
          </cell>
        </row>
        <row r="303">
          <cell r="Y303" t="str">
            <v>6.3.2 Daremos impulso a la retribución por servicios ambientales y diseñaremos métodos adecuados de valuación económica de los servicios ambientales que el Suelo de Conservación presta a la Ciudad.</v>
          </cell>
          <cell r="AU303" t="str">
            <v>170059</v>
          </cell>
          <cell r="AV303" t="str">
            <v>Otorgar servicios de apoyo administrativo</v>
          </cell>
          <cell r="AW303" t="str">
            <v>A/P</v>
          </cell>
        </row>
        <row r="304">
          <cell r="Y304" t="str">
            <v>6.3.3 Se instrumentarán campañas de reforestación en las áreas naturales y protegidas de la Ciudad y en el suelo de conservación.</v>
          </cell>
          <cell r="AU304" t="str">
            <v>170060</v>
          </cell>
          <cell r="AV304" t="str">
            <v>Cubrir compromisos pendientes de acciones realizadas en ejercicios anteriores</v>
          </cell>
          <cell r="AW304" t="str">
            <v>S/N</v>
          </cell>
        </row>
        <row r="305">
          <cell r="Y305" t="str">
            <v>6.3.4 Estableceremos un sistema de áreas de valor ambiental con, por lo menos, 20 áreas verdes protegidas bajo este esquema.</v>
          </cell>
          <cell r="AU305" t="str">
            <v>170403</v>
          </cell>
          <cell r="AV305" t="str">
            <v>Ampliar y construir infraestructura educativa</v>
          </cell>
          <cell r="AW305" t="str">
            <v>Inmueble</v>
          </cell>
        </row>
        <row r="306">
          <cell r="Y306" t="str">
            <v>6.3.5 Se diseñará y se pondrá en marcha el Plan Maestro de Rescate Integral de la Cuenca del Río Magdalena.</v>
          </cell>
          <cell r="AU306" t="str">
            <v>170404</v>
          </cell>
          <cell r="AV306" t="str">
            <v>Mantener la infraestructura educativa</v>
          </cell>
          <cell r="AW306" t="str">
            <v>Obra</v>
          </cell>
        </row>
        <row r="307">
          <cell r="Y307" t="str">
            <v>6.4.1 Se instrumentarán nuevos procesos y mecanismos para optimizar y eficientar el aprovechamiento del agua en beneficio de los habitantes del DF.</v>
          </cell>
          <cell r="AU307" t="str">
            <v>170460</v>
          </cell>
          <cell r="AV307" t="str">
            <v>Cubrir compromisos pendientes de acciones realizadas en ejercicios anteriores</v>
          </cell>
          <cell r="AW307" t="str">
            <v>S/N</v>
          </cell>
        </row>
        <row r="308">
          <cell r="Y308" t="str">
            <v>6.4.2 Aplicaremos instrumentos alternativos para reducir de manera gradual la sobreexplotación del acuífero.</v>
          </cell>
          <cell r="AU308" t="str">
            <v>170607</v>
          </cell>
          <cell r="AV308" t="str">
            <v>Distribuir útiles escolares a alumnos y alumnas inscritos en escuelas públicas del Distrito Federal, en los niveles de preescolar, primaria y secundaria</v>
          </cell>
          <cell r="AW308" t="str">
            <v>Paquete</v>
          </cell>
        </row>
        <row r="309">
          <cell r="Y309" t="str">
            <v>6.4.3 Se promoverán y ampliarán las campañas de ahorro de agua.</v>
          </cell>
          <cell r="AU309" t="str">
            <v>170609</v>
          </cell>
          <cell r="AV309" t="str">
            <v>Distribuir raciones alimenticias a alumnos y alumnas de educación pública</v>
          </cell>
          <cell r="AW309" t="str">
            <v>Ración</v>
          </cell>
        </row>
        <row r="310">
          <cell r="Y310" t="str">
            <v>6.4.4 Instrumentaremos políticas y diseñaremos procesos para consolidar la gestión ambiental del agua.</v>
          </cell>
          <cell r="AU310" t="str">
            <v>170611</v>
          </cell>
          <cell r="AV310" t="str">
            <v>Distribuir uniformes escolares a alumnos y alumnas inscritos en escuelas públicas del Distrito Federal, en los niveles de preescolar, primaria y secundaria</v>
          </cell>
          <cell r="AW310" t="str">
            <v>Paquete</v>
          </cell>
        </row>
        <row r="311">
          <cell r="Y311" t="str">
            <v>6.5.1 Se fomentará con mayor intensidad la separación de residuos, mediante campañas permanentes de difusión y concientización de la ciudadanía.</v>
          </cell>
          <cell r="AU311" t="str">
            <v>170612</v>
          </cell>
          <cell r="AV311" t="str">
            <v>Otorgar becas a estudiantes de nivel medio superior</v>
          </cell>
          <cell r="AW311" t="str">
            <v>Beca</v>
          </cell>
        </row>
        <row r="312">
          <cell r="Y312" t="str">
            <v>6.6.1 Se estimulará la aplicación de medios de eficiencia energética y uso de energías renovables.</v>
          </cell>
          <cell r="AU312" t="str">
            <v>170613</v>
          </cell>
          <cell r="AV312" t="str">
            <v>Operar el Programa de estímulos a estudiantes de bachillerato</v>
          </cell>
          <cell r="AW312" t="str">
            <v>Estimulo</v>
          </cell>
        </row>
        <row r="313">
          <cell r="Y313" t="str">
            <v>6.6.2 Se dará seguimiento a la Norma para el Aprovechamiento de Energía Solar.</v>
          </cell>
          <cell r="AU313" t="str">
            <v>171703</v>
          </cell>
          <cell r="AV313" t="str">
            <v>Ampliar y construir infraestructura educativa</v>
          </cell>
          <cell r="AW313" t="str">
            <v>Inmueble</v>
          </cell>
        </row>
        <row r="314">
          <cell r="Y314" t="str">
            <v>6.6.3 Instrumentaremos el aprovechamiento del biogás que genera el Relleno Sanitario Bordo Poniente.</v>
          </cell>
          <cell r="AU314" t="str">
            <v>171704</v>
          </cell>
          <cell r="AV314" t="str">
            <v>Mantener la infraestructura educativa</v>
          </cell>
          <cell r="AW314" t="str">
            <v>Obra</v>
          </cell>
        </row>
        <row r="315">
          <cell r="AU315" t="str">
            <v>180001</v>
          </cell>
          <cell r="AV315" t="str">
            <v>Promover y realizar campañas de difusión de ciencia y tecnología</v>
          </cell>
          <cell r="AW315" t="str">
            <v>Acción</v>
          </cell>
        </row>
        <row r="316">
          <cell r="Y316" t="str">
            <v>7.1.1 Continuaremos con el mejoramiento del modelo de atención para la producción de vivienda, con instrumentos tales como los cofinanciamientos y la promoción del desarrollo socio-económico del barrio.</v>
          </cell>
          <cell r="AU316" t="str">
            <v>180002</v>
          </cell>
          <cell r="AV316" t="str">
            <v>Coordinar proyectos estratégicos de ciencia y tecnología en el Distrito Federal</v>
          </cell>
          <cell r="AW316" t="str">
            <v>Proyecto</v>
          </cell>
        </row>
        <row r="317">
          <cell r="Y317" t="str">
            <v>7.1.2 Se buscará que la construcción de vivienda, desde su diseño, obedezca a criterios de sustentabilidad.</v>
          </cell>
          <cell r="AU317" t="str">
            <v>180003</v>
          </cell>
          <cell r="AV317" t="str">
            <v>Otorgar estímulos y becas a la investigación y educación científica</v>
          </cell>
          <cell r="AW317" t="str">
            <v>Beca</v>
          </cell>
        </row>
        <row r="318">
          <cell r="Y318" t="str">
            <v>7.1.3 Se regularizarán las edificaciones y se otorgarán escrituras, para garantizar la seguridad del patrimonio habitacional de los habitantes del DF.</v>
          </cell>
          <cell r="AU318" t="str">
            <v>180004</v>
          </cell>
          <cell r="AV318" t="str">
            <v>Operar el sistema de radio y televisión digital</v>
          </cell>
          <cell r="AW318" t="str">
            <v>A/P</v>
          </cell>
        </row>
        <row r="319">
          <cell r="Y319" t="str">
            <v>7.1.4 Se incentivará la participación de los sectores social y privado en programas de vivienda e inversión inmobiliaria, se promoverán sistemas de financiamiento y acceso equitativo a créditos.</v>
          </cell>
          <cell r="AU319" t="str">
            <v>190001</v>
          </cell>
          <cell r="AV319" t="str">
            <v>Realizar acciones de fomento deportivo a la población abierta</v>
          </cell>
          <cell r="AW319" t="str">
            <v>Acción</v>
          </cell>
        </row>
        <row r="320">
          <cell r="Y320" t="str">
            <v>7.1.5 El Gobierno de la Ciudad promoverá la aplicación de esquemas financieros para la adquisición de viviendas, con la corresponsabilidad de los beneficiarios para la recuperación de créditos.</v>
          </cell>
          <cell r="AU320" t="str">
            <v>190002</v>
          </cell>
          <cell r="AV320" t="str">
            <v>Ampliar y construir infraestructura deportiva</v>
          </cell>
          <cell r="AW320" t="str">
            <v>Inmueble</v>
          </cell>
        </row>
        <row r="321">
          <cell r="Y321" t="str">
            <v>7.1.6 Se analizará y, en su caso, se replanteará la aplicación del Bando Dos para la construcción de vivienda.</v>
          </cell>
          <cell r="AU321" t="str">
            <v>190003</v>
          </cell>
          <cell r="AV321" t="str">
            <v>Mantener la infraestructura deportiva</v>
          </cell>
          <cell r="AW321" t="str">
            <v>Obra</v>
          </cell>
        </row>
        <row r="322">
          <cell r="Y322" t="str">
            <v>7.1.7 Se instrumentarán nuevos mecanismos para la adquisición, remodelación y ampliación de viviendas, con particular atención en generación opciones accesibles de crédito a mujeres en condiciones de discriminación y mayor vulnerabilidad.</v>
          </cell>
          <cell r="AU322" t="str">
            <v>190004</v>
          </cell>
          <cell r="AV322" t="str">
            <v>Realizar acciones de difusión cultural</v>
          </cell>
          <cell r="AW322" t="str">
            <v>Acción</v>
          </cell>
        </row>
        <row r="323">
          <cell r="Y323" t="str">
            <v>7.2.1 Promoveremos el uso de autobuses equipados con tecnologías que representen menores impactos negativos en la calidad del aire de la ciudad y en beneficio de la salud de la población.</v>
          </cell>
          <cell r="AU323" t="str">
            <v>190005</v>
          </cell>
          <cell r="AV323" t="str">
            <v>Coordinar los servicios de bibliotecas públicas</v>
          </cell>
          <cell r="AW323" t="str">
            <v>Servicio</v>
          </cell>
        </row>
        <row r="324">
          <cell r="Y324" t="str">
            <v>7.2.2 Se diseñará un programa de ampliación de la red del Sistema de Transporte Colectivo, Metro.</v>
          </cell>
          <cell r="AU324" t="str">
            <v>190006</v>
          </cell>
          <cell r="AV324" t="str">
            <v>Ampliar instalaciones y espacios culturales</v>
          </cell>
          <cell r="AW324" t="str">
            <v>Inmueble</v>
          </cell>
        </row>
        <row r="325">
          <cell r="Y325" t="str">
            <v>7.2.3 Se fortalecerá el Sistema de Metrobús con 10 líneas.</v>
          </cell>
          <cell r="AU325" t="str">
            <v>190007</v>
          </cell>
          <cell r="AV325" t="str">
            <v>Mantener instalaciones y espacios culturales</v>
          </cell>
          <cell r="AW325" t="str">
            <v>Obra</v>
          </cell>
        </row>
        <row r="326">
          <cell r="Y326" t="str">
            <v>7.2.4 Se ampliará la red de transporte público, se definirán vagones de uso exclusivo para mujeres, niñas y niños.</v>
          </cell>
          <cell r="AU326" t="str">
            <v>190008</v>
          </cell>
          <cell r="AV326" t="str">
            <v>Mantener áreas verdes urbanas y zoológicos</v>
          </cell>
          <cell r="AW326" t="str">
            <v>Parque</v>
          </cell>
        </row>
        <row r="327">
          <cell r="Y327" t="str">
            <v>7.2.5 Habilitaremos puentes peatonales, paradas de autobuses, pasos a desnivel, subterráneos y senderos seguros e higiénicos para las mujeres y sus familias.</v>
          </cell>
          <cell r="AU327" t="str">
            <v>190009</v>
          </cell>
          <cell r="AV327" t="str">
            <v>Realizar eventos culturales</v>
          </cell>
          <cell r="AW327" t="str">
            <v>Evento</v>
          </cell>
        </row>
        <row r="328">
          <cell r="Y328" t="str">
            <v>7.2.6 El Gobierno de la Ciudad analizará el beneficio metropolitano del Metro a efecto de establecer acuerdos de cofinanciamiento interestatal, o bien nuevos esquemas de cobro con mayor beneficio para los habitantes del DF.</v>
          </cell>
          <cell r="AU328" t="str">
            <v>190010</v>
          </cell>
          <cell r="AV328" t="str">
            <v>Operar el sistema de educación artística</v>
          </cell>
          <cell r="AW328" t="str">
            <v>Curso</v>
          </cell>
        </row>
        <row r="329">
          <cell r="Y329" t="str">
            <v>7.2.7 Se desarrollarán corredores estratégicos de transporte de carga y se promoverán los acuerdos metropolitanos necesarios para construir el anillo carretero periférico que eviten que la Ciudad de México sea punto de paso para el transporte de carga pro</v>
          </cell>
          <cell r="AU329" t="str">
            <v>190011</v>
          </cell>
          <cell r="AV329" t="str">
            <v>Realizar acciones de fomento al deporte competitivo</v>
          </cell>
          <cell r="AW329" t="str">
            <v>Acción</v>
          </cell>
        </row>
        <row r="330">
          <cell r="Y330" t="str">
            <v>7.2.8 Modernizaremos el transporte público colectivo a partir de la aceleración del cambio de microbuses por autobuses.</v>
          </cell>
          <cell r="AU330" t="str">
            <v>190012</v>
          </cell>
          <cell r="AV330" t="str">
            <v>Desarrollar el programa conmemorativo del Bicentenario</v>
          </cell>
          <cell r="AW330" t="str">
            <v>Programa</v>
          </cell>
        </row>
        <row r="331">
          <cell r="Y331" t="str">
            <v>7.2.9 Continuaremos con el proceso de sustitución de taxis, con el fin de que estos vehículos cumplan con lo establecido en la Ley y tengan como máximo 5 años de antigüedad.</v>
          </cell>
          <cell r="AU331" t="str">
            <v>190013</v>
          </cell>
          <cell r="AV331" t="str">
            <v>Administrar el centro deportivo Rosario Iglesias Rocha</v>
          </cell>
          <cell r="AW331" t="str">
            <v>Acción</v>
          </cell>
        </row>
        <row r="332">
          <cell r="Y332" t="str">
            <v>7.2.10 Se impulsará el reemplazo del 50% de los automóviles particulares con más de 15 años de antigüedad, por vehículos con tecnología apropiada para contribuir a mejorar el ambiente en la ZMVM.</v>
          </cell>
          <cell r="AU332" t="str">
            <v>190059</v>
          </cell>
          <cell r="AV332" t="str">
            <v>Otorgar servicios de apoyo administrativo</v>
          </cell>
          <cell r="AW332" t="str">
            <v>A/P</v>
          </cell>
        </row>
        <row r="333">
          <cell r="Y333" t="str">
            <v>7.2.11 Se modernizarán los Centros de Transferencia Modal, por medio de instalaciones como tiendas de autoservicio, centros recreativos o de diversión y espacios culturales.</v>
          </cell>
          <cell r="AU333" t="str">
            <v>190060</v>
          </cell>
          <cell r="AV333" t="str">
            <v>Cubrir compromisos pendientes de acciones realizadas en ejercicios anteriores</v>
          </cell>
          <cell r="AW333" t="str">
            <v>S/N</v>
          </cell>
        </row>
        <row r="334">
          <cell r="Y334" t="str">
            <v>7.2.12 Alentaremos la construcción de estacionamientos y biciestacionamientos públicos, para promover el transporte público.</v>
          </cell>
          <cell r="AU334" t="str">
            <v>190260</v>
          </cell>
          <cell r="AV334" t="str">
            <v>Cubrir compromisos pendientes de acciones realizadas en ejercicios anteriores</v>
          </cell>
          <cell r="AW334" t="str">
            <v>S/N</v>
          </cell>
        </row>
        <row r="335">
          <cell r="Y335" t="str">
            <v>7.2.13 Se diseñará una estrategia integral de zonas de tráfico controlado para que la ciudad sea más accesible a los peatones.</v>
          </cell>
          <cell r="AU335" t="str">
            <v>191102</v>
          </cell>
          <cell r="AV335" t="str">
            <v>Ampliar y construir infraestructura deportiva</v>
          </cell>
          <cell r="AW335" t="str">
            <v>Inmueble</v>
          </cell>
        </row>
        <row r="336">
          <cell r="Y336" t="str">
            <v>7.2.14 Revaloraremos socialmente la imagen de la bicicleta y estableceremos las condiciones de seguridad que permitan ampliar su uso como medio de transporte cotidiano, además del recreativo.</v>
          </cell>
          <cell r="AU336" t="str">
            <v>191103</v>
          </cell>
          <cell r="AV336" t="str">
            <v>Mantener la infraestructura deportiva</v>
          </cell>
          <cell r="AW336" t="str">
            <v>Obra</v>
          </cell>
        </row>
        <row r="337">
          <cell r="Y337" t="str">
            <v>7.2.15 Se construirá una red primaria de ciclopistas y se instalarán biciestacionamientos en escuelas, edificios públicos y privados, establecimientos comerciales, y estaciones del transporte masivo.</v>
          </cell>
          <cell r="AU337" t="str">
            <v>191104</v>
          </cell>
          <cell r="AV337" t="str">
            <v>Realizar acciones de difusión cultural</v>
          </cell>
          <cell r="AW337" t="str">
            <v>Acción</v>
          </cell>
        </row>
        <row r="338">
          <cell r="Y338" t="str">
            <v>7.2.16 Se proyectará la operación de cuatro nuevos trenes ligeros, a fin de incrementar en un 25% la flota vehicular de operación.</v>
          </cell>
          <cell r="AU338" t="str">
            <v>191107</v>
          </cell>
          <cell r="AV338" t="str">
            <v>Mantener instalaciones y espacios culturales</v>
          </cell>
          <cell r="AW338" t="str">
            <v>Obra</v>
          </cell>
        </row>
        <row r="339">
          <cell r="Y339" t="str">
            <v>7.3.1 Emprenderemos el rescate de espacios públicos y se diseñarán las estructuras de participación y corresponsabilidad social para la realización de actividades culturales, deportivas, artísticas y recreativas que dinamicen su utilización.</v>
          </cell>
          <cell r="AU339" t="str">
            <v>191501</v>
          </cell>
          <cell r="AV339" t="str">
            <v>Realizar acciones de fomento deportivo a la población abierta</v>
          </cell>
          <cell r="AW339" t="str">
            <v>Acción</v>
          </cell>
        </row>
        <row r="340">
          <cell r="Y340" t="str">
            <v>7.3.2 Estableceremos nuevas políticas y estrategias metropolitanas y regionales para alcanzar la sustentabilidad, homogeneidad y equilibrios en la Ciudad.</v>
          </cell>
          <cell r="AU340" t="str">
            <v>191503</v>
          </cell>
          <cell r="AV340" t="str">
            <v>Mantener la infraestructura deportiva</v>
          </cell>
          <cell r="AW340" t="str">
            <v>Obra</v>
          </cell>
        </row>
        <row r="341">
          <cell r="Y341" t="str">
            <v>7.3.3 El gobierno coadyuvará en la planeación y ejecución de acciones relacionadas con el ordenamiento territorial y los asentamientos humanos en la ZMVM.</v>
          </cell>
          <cell r="AU341" t="str">
            <v>191504</v>
          </cell>
          <cell r="AV341" t="str">
            <v>Realizar acciones de difusión cultural</v>
          </cell>
          <cell r="AW341" t="str">
            <v>Acción</v>
          </cell>
        </row>
        <row r="342">
          <cell r="Y342" t="str">
            <v>7.3.4 Se abordarán a nivel regional los temas de planeación del desarrollo sustentable, administración y control urbano, suelo y reservas territoriales, vivienda, equipamiento regional, proyectos especiales, legislación urbana y una gobernabilidad territo</v>
          </cell>
          <cell r="AU342" t="str">
            <v>191507</v>
          </cell>
          <cell r="AV342" t="str">
            <v>Mantener instalaciones y espacios culturales</v>
          </cell>
          <cell r="AW342" t="str">
            <v>Obra</v>
          </cell>
        </row>
        <row r="343">
          <cell r="Y343" t="str">
            <v>7.3.5 Promoveremos nuevas alternativas de desarrollo que equilibren la oferta de servicios, equipamiento y vivienda, que acerquen las oportunidades de empleo, recreación, educación y cultura a todos los habitantes de la ciudad.</v>
          </cell>
          <cell r="AU343" t="str">
            <v>200001</v>
          </cell>
          <cell r="AV343" t="str">
            <v>Ampliar y construir infraestructura vial</v>
          </cell>
          <cell r="AW343" t="str">
            <v>Obra</v>
          </cell>
        </row>
        <row r="344">
          <cell r="Y344" t="str">
            <v>7.3.6 Se frenará el crecimiento horizontal de la mancha urbana.</v>
          </cell>
          <cell r="AU344" t="str">
            <v>200002</v>
          </cell>
          <cell r="AV344" t="str">
            <v>Mantener la infraestructura vial</v>
          </cell>
          <cell r="AW344" t="str">
            <v>Obra</v>
          </cell>
        </row>
        <row r="345">
          <cell r="Y345" t="str">
            <v>7.3.7 Protegeremos las áreas ambientales e impulsaremos el aprovechamiento, racional y sustentable, de los recursos naturales de la Ciudad.</v>
          </cell>
          <cell r="AU345" t="str">
            <v>200003</v>
          </cell>
          <cell r="AV345" t="str">
            <v>Ampliar y construir infraestructura urbana</v>
          </cell>
          <cell r="AW345" t="str">
            <v>Obra</v>
          </cell>
        </row>
        <row r="346">
          <cell r="Y346" t="str">
            <v>7.3.8 Se crearán y mantendrán zonas peatonales, incluyendo parques, jardines, camellones y plazas; con especial énfasis en la arquitectura urbana de accesibilidad y movilidad para discapacitados.</v>
          </cell>
          <cell r="AU346" t="str">
            <v>200004</v>
          </cell>
          <cell r="AV346" t="str">
            <v>Mantener la infraestructura urbana</v>
          </cell>
          <cell r="AW346" t="str">
            <v>Obra</v>
          </cell>
        </row>
        <row r="347">
          <cell r="Y347" t="str">
            <v>7.3.9 Impulsaremos proyectos de equipamiento social, localizados en puntos estratégicos de la ciudad, que ayuden a equilibrar las desigualdades existentes entre la zona poniente de la ciudad y el norte, sur y oriente de la misma.</v>
          </cell>
          <cell r="AU347" t="str">
            <v>200005</v>
          </cell>
          <cell r="AV347" t="str">
            <v>Realizar acciones para la conservación de la imagen urbana</v>
          </cell>
          <cell r="AW347" t="str">
            <v>Acción</v>
          </cell>
        </row>
        <row r="348">
          <cell r="Y348" t="str">
            <v>7.3.10 Se generarán proyectos ordenadores y de equipamiento en grandes áreas que están subutilizadas y que tienen un alto potencial para convertirse en  detonadores de inversión y desarrollo, para buscar el equilibrio de las desigualdades e incrementar la</v>
          </cell>
          <cell r="AU348" t="str">
            <v>200006</v>
          </cell>
          <cell r="AV348" t="str">
            <v>Realizar acciones de atención estructural a taludes, minas y grietas</v>
          </cell>
          <cell r="AW348" t="str">
            <v>Acción</v>
          </cell>
        </row>
        <row r="349">
          <cell r="Y349" t="str">
            <v>7.3.11 Se detectarán zonas o polígonos de la Ciudad donde exista alto grado de deterioro o subutilización de la infraestructura, para su mejoramiento integral y adecuado.</v>
          </cell>
          <cell r="AU349" t="str">
            <v>200007</v>
          </cell>
          <cell r="AV349" t="str">
            <v>Ampliar y construir infraestructura para el transporte público</v>
          </cell>
          <cell r="AW349" t="str">
            <v>Obra</v>
          </cell>
        </row>
        <row r="350">
          <cell r="Y350" t="str">
            <v>7.3.12 Garantizaremos la igualdad de género con proyectos urbanos y de equipamiento que faciliten las tareas y la movilidad de la mujer en la Ciudad, que fortalezcan el desarrollo integral de la sociedad.</v>
          </cell>
          <cell r="AU350" t="str">
            <v>200008</v>
          </cell>
          <cell r="AV350" t="str">
            <v>Adquirir mezcla asfáltica</v>
          </cell>
          <cell r="AW350" t="str">
            <v>Tonelada</v>
          </cell>
        </row>
        <row r="351">
          <cell r="Y351" t="str">
            <v>7.3.13 Se hará uso de las nuevas tecnologías para crear mecanismos de control que abatan el estacionamiento vehicular en zonas prohibidas y la apropiación privada del espacio público.</v>
          </cell>
          <cell r="AU351" t="str">
            <v>200009</v>
          </cell>
          <cell r="AV351" t="str">
            <v>Construir edificios y estaciones del metro</v>
          </cell>
          <cell r="AW351" t="str">
            <v>Obra</v>
          </cell>
        </row>
        <row r="352">
          <cell r="Y352" t="str">
            <v>7.3.14 Se promoverá la inversión inmobiliaria, tanto del sector público como privado, para la ejecución de los proyectos estratégicos de equipamiento y servicios, a través de la realización de Foros de Financiamiento.</v>
          </cell>
          <cell r="AU352" t="str">
            <v>200010</v>
          </cell>
          <cell r="AV352" t="str">
            <v>Mantener edificios públicos</v>
          </cell>
          <cell r="AW352" t="str">
            <v>Obra</v>
          </cell>
        </row>
        <row r="353">
          <cell r="Y353" t="str">
            <v>7.3.15 Se coadyuvará en la elaboración del Programa de Desarrollo Urbano para la Región Centro del país.</v>
          </cell>
          <cell r="AU353" t="str">
            <v>200012</v>
          </cell>
          <cell r="AV353" t="str">
            <v>Mantener la carpeta asfáltica</v>
          </cell>
          <cell r="AW353" t="str">
            <v>M2</v>
          </cell>
        </row>
        <row r="354">
          <cell r="Y354" t="str">
            <v>7.3.16 Se ampliará la cobertura y calidad de los servicios de agua potable, de drenaje y de tratamiento de aguas residuales. El abasto de agua habrá de ser de forma continua, con calidad y en cantidad adecuadas, con un sistema comercial eficiente, de acue</v>
          </cell>
          <cell r="AU354" t="str">
            <v>200013</v>
          </cell>
          <cell r="AV354" t="str">
            <v>Regular la publicidad exterior</v>
          </cell>
          <cell r="AW354" t="str">
            <v>Acción</v>
          </cell>
        </row>
        <row r="355">
          <cell r="Y355" t="str">
            <v>7.3.17 Se reducirá de manera gradual el porcentaje de pérdidas por fugas en la red de agua potable con la sectorización y la renovación de la red de distribución.</v>
          </cell>
          <cell r="AU355" t="str">
            <v>200014</v>
          </cell>
          <cell r="AV355" t="str">
            <v>Realizar el servicio de poda de árboles</v>
          </cell>
          <cell r="AW355" t="str">
            <v>Acción</v>
          </cell>
        </row>
        <row r="356">
          <cell r="Y356" t="str">
            <v>7.3.18 Se aplicarán acciones encaminadas a disminuir sensiblemente los reportes de fallas de los sistemas hidráulicos (fugas, falta de agua, encharcamientos, drenajes obstruidos).</v>
          </cell>
          <cell r="AU356" t="str">
            <v>200015</v>
          </cell>
          <cell r="AV356" t="str">
            <v>Ampliar y rehabilitar el alumbrado público</v>
          </cell>
          <cell r="AW356" t="str">
            <v>Poste</v>
          </cell>
        </row>
        <row r="357">
          <cell r="AU357" t="str">
            <v>200016</v>
          </cell>
          <cell r="AV357" t="str">
            <v>Conservar y rehabilitar áreas verdes urbanas</v>
          </cell>
          <cell r="AW357" t="str">
            <v>M2</v>
          </cell>
        </row>
        <row r="358">
          <cell r="AU358" t="str">
            <v>200017</v>
          </cell>
          <cell r="AV358" t="str">
            <v>Acondicionamiento de Inmuebles y Locales Comerciales en el Centro Histórico</v>
          </cell>
          <cell r="AW358" t="str">
            <v>Inmueble</v>
          </cell>
        </row>
        <row r="359">
          <cell r="AU359" t="str">
            <v>200018</v>
          </cell>
          <cell r="AV359" t="str">
            <v>Acciones de mejoramiento barrial</v>
          </cell>
          <cell r="AW359" t="str">
            <v>Obra</v>
          </cell>
        </row>
        <row r="360">
          <cell r="AU360" t="str">
            <v>200019</v>
          </cell>
          <cell r="AV360" t="str">
            <v>Instalar y operar el sistema de semáforos</v>
          </cell>
          <cell r="AW360" t="str">
            <v>Servicio</v>
          </cell>
        </row>
        <row r="361">
          <cell r="AU361" t="str">
            <v>200020</v>
          </cell>
          <cell r="AV361" t="str">
            <v>Participar en colaboración con el sector privado en proyectos de infraestructura urbana</v>
          </cell>
          <cell r="AW361" t="str">
            <v>Proyecto</v>
          </cell>
        </row>
        <row r="362">
          <cell r="AU362" t="str">
            <v>200021</v>
          </cell>
          <cell r="AV362" t="str">
            <v>Ampliar y Construir Inmuebles</v>
          </cell>
          <cell r="AW362" t="str">
            <v>Obra</v>
          </cell>
        </row>
        <row r="363">
          <cell r="AU363" t="str">
            <v>200050</v>
          </cell>
          <cell r="AV363" t="str">
            <v>Realizar estudios, investigaciones y proyectos</v>
          </cell>
          <cell r="AW363" t="str">
            <v>Documento</v>
          </cell>
        </row>
        <row r="364">
          <cell r="AU364" t="str">
            <v>200059</v>
          </cell>
          <cell r="AV364" t="str">
            <v>Otorgar servicios de apoyo administrativo</v>
          </cell>
          <cell r="AW364" t="str">
            <v>A/P</v>
          </cell>
        </row>
        <row r="365">
          <cell r="AU365" t="str">
            <v>200060</v>
          </cell>
          <cell r="AV365" t="str">
            <v>Cubrir compromisos pendientes de acciones realizadas en ejercicios anteriores</v>
          </cell>
          <cell r="AW365" t="str">
            <v>S/N</v>
          </cell>
        </row>
        <row r="366">
          <cell r="AU366" t="str">
            <v>200301</v>
          </cell>
          <cell r="AV366" t="str">
            <v>Ampliar y construir infraestructura vial</v>
          </cell>
          <cell r="AW366" t="str">
            <v>Obra</v>
          </cell>
        </row>
        <row r="367">
          <cell r="AU367" t="str">
            <v>200311</v>
          </cell>
          <cell r="AV367" t="str">
            <v>Realizar obras y acciones de remodelación en el Centro Histórico</v>
          </cell>
          <cell r="AW367" t="str">
            <v>Obra</v>
          </cell>
        </row>
        <row r="368">
          <cell r="AU368" t="str">
            <v>200322</v>
          </cell>
          <cell r="AV368" t="str">
            <v>Mantener y conservar la imagen urbana en el centro histórico</v>
          </cell>
          <cell r="AW368" t="str">
            <v>Acción</v>
          </cell>
        </row>
        <row r="369">
          <cell r="AU369" t="str">
            <v>200360</v>
          </cell>
          <cell r="AV369" t="str">
            <v>Cubrir compromisos pendientes de acciones realizadas en ejercicios anteriores</v>
          </cell>
          <cell r="AW369" t="str">
            <v>S/N</v>
          </cell>
        </row>
        <row r="370">
          <cell r="AU370" t="str">
            <v>201101</v>
          </cell>
          <cell r="AV370" t="str">
            <v>Ampliar y construir infraestructura vial</v>
          </cell>
          <cell r="AW370" t="str">
            <v>Obra</v>
          </cell>
        </row>
        <row r="371">
          <cell r="AU371" t="str">
            <v>201102</v>
          </cell>
          <cell r="AV371" t="str">
            <v>Mantener la infraestructura vial</v>
          </cell>
          <cell r="AW371" t="str">
            <v>Obra</v>
          </cell>
        </row>
        <row r="372">
          <cell r="AU372" t="str">
            <v>201105</v>
          </cell>
          <cell r="AV372" t="str">
            <v>Realizar acciones para la conservación de la imagen urbana</v>
          </cell>
          <cell r="AW372" t="str">
            <v>Acción</v>
          </cell>
        </row>
        <row r="373">
          <cell r="AU373" t="str">
            <v>201111</v>
          </cell>
          <cell r="AV373" t="str">
            <v>Realizar obras y acciones de remodelación en el centro histórico</v>
          </cell>
          <cell r="AW373" t="str">
            <v>Obra</v>
          </cell>
        </row>
        <row r="374">
          <cell r="AU374" t="str">
            <v>201112</v>
          </cell>
          <cell r="AV374" t="str">
            <v>Mantener la carpeta asfáltica</v>
          </cell>
          <cell r="AW374" t="str">
            <v>M2</v>
          </cell>
        </row>
        <row r="375">
          <cell r="AU375" t="str">
            <v>201115</v>
          </cell>
          <cell r="AV375" t="str">
            <v>Ampliar y rehabilitar el alumbrado público</v>
          </cell>
          <cell r="AW375" t="str">
            <v>Poste</v>
          </cell>
        </row>
        <row r="376">
          <cell r="AU376" t="str">
            <v>201116</v>
          </cell>
          <cell r="AV376" t="str">
            <v>Conservar y rehabilitar áreas verdes urbanas</v>
          </cell>
          <cell r="AW376" t="str">
            <v>M2</v>
          </cell>
        </row>
        <row r="377">
          <cell r="AU377" t="str">
            <v>201505</v>
          </cell>
          <cell r="AV377" t="str">
            <v>Realizar acciones para la conservación de la imagen urbana</v>
          </cell>
          <cell r="AW377" t="str">
            <v>Acción</v>
          </cell>
        </row>
        <row r="378">
          <cell r="AU378" t="str">
            <v>210001</v>
          </cell>
          <cell r="AV378" t="str">
            <v>Otorgar financiamiento para mejoramiento de vivienda</v>
          </cell>
          <cell r="AW378" t="str">
            <v>Crédito</v>
          </cell>
        </row>
        <row r="379">
          <cell r="AU379" t="str">
            <v>210002</v>
          </cell>
          <cell r="AV379" t="str">
            <v>Otorgar financiamiento para vivienda nueva</v>
          </cell>
          <cell r="AW379" t="str">
            <v>Crédito</v>
          </cell>
        </row>
        <row r="380">
          <cell r="AU380" t="str">
            <v>210003</v>
          </cell>
          <cell r="AV380" t="str">
            <v>Adquirir vivienda</v>
          </cell>
          <cell r="AW380" t="str">
            <v>Vivienda</v>
          </cell>
        </row>
        <row r="381">
          <cell r="AU381" t="str">
            <v>210004</v>
          </cell>
          <cell r="AV381" t="str">
            <v>Realizar acciones para el mantenimiento de vivienda</v>
          </cell>
          <cell r="AW381" t="str">
            <v>Acción</v>
          </cell>
        </row>
        <row r="382">
          <cell r="AU382" t="str">
            <v>210005</v>
          </cell>
          <cell r="AV382" t="str">
            <v>Realizar la adquisición de suelo urbano y rural</v>
          </cell>
          <cell r="AW382" t="str">
            <v>M2</v>
          </cell>
        </row>
        <row r="383">
          <cell r="AU383" t="str">
            <v>210006</v>
          </cell>
          <cell r="AV383" t="str">
            <v>Realizar acciones para la enajenación y desincorporación de la reserva territorial</v>
          </cell>
          <cell r="AW383" t="str">
            <v>Acción</v>
          </cell>
        </row>
        <row r="384">
          <cell r="AU384" t="str">
            <v>210007</v>
          </cell>
          <cell r="AV384" t="str">
            <v>Realizar acciones para la regularización de tenencia de la propiedad</v>
          </cell>
          <cell r="AW384" t="str">
            <v>Acción</v>
          </cell>
        </row>
        <row r="385">
          <cell r="AU385" t="str">
            <v>210009</v>
          </cell>
          <cell r="AV385" t="str">
            <v>Otorgar apoyos para rehabilitación en zonas de alto riesgo</v>
          </cell>
          <cell r="AW385" t="str">
            <v>Apoyo</v>
          </cell>
        </row>
        <row r="386">
          <cell r="AU386" t="str">
            <v>210010</v>
          </cell>
          <cell r="AV386" t="str">
            <v>Realizar acciones para el ordenamiento urbano</v>
          </cell>
          <cell r="AW386" t="str">
            <v>Documento</v>
          </cell>
        </row>
        <row r="387">
          <cell r="AU387" t="str">
            <v>210011</v>
          </cell>
          <cell r="AV387" t="str">
            <v>Demolición de inmuebles privados</v>
          </cell>
          <cell r="AW387" t="str">
            <v>Inmueble</v>
          </cell>
        </row>
        <row r="388">
          <cell r="AU388" t="str">
            <v>210020</v>
          </cell>
          <cell r="AV388" t="str">
            <v>Participar en colaboración con el sector privado en proyectos de infraestructura urbana</v>
          </cell>
          <cell r="AW388" t="str">
            <v>Proyecto</v>
          </cell>
        </row>
        <row r="389">
          <cell r="AU389" t="str">
            <v>210025</v>
          </cell>
          <cell r="AV389" t="str">
            <v>Realizar acciones para la regularización de tenencia de la propiedad</v>
          </cell>
          <cell r="AW389" t="str">
            <v>Acción</v>
          </cell>
        </row>
        <row r="390">
          <cell r="AU390" t="str">
            <v>210059</v>
          </cell>
          <cell r="AV390" t="str">
            <v>Otorgar servicios de apoyo administrativo</v>
          </cell>
          <cell r="AW390" t="str">
            <v>A/P</v>
          </cell>
        </row>
        <row r="391">
          <cell r="AU391" t="str">
            <v>210060</v>
          </cell>
          <cell r="AV391" t="str">
            <v>Cubrir compromisos pendientes de acciones realizadas en ejercicios anteriores</v>
          </cell>
          <cell r="AW391" t="str">
            <v>S/N</v>
          </cell>
        </row>
        <row r="392">
          <cell r="AU392" t="str">
            <v>210601</v>
          </cell>
          <cell r="AV392" t="str">
            <v>Otorgar financiamiento para mejoramiento de vivienda</v>
          </cell>
          <cell r="AW392" t="str">
            <v>Crédito</v>
          </cell>
        </row>
        <row r="393">
          <cell r="AU393" t="str">
            <v>210602</v>
          </cell>
          <cell r="AV393" t="str">
            <v>Otorgar financiamiento para vivienda nueva</v>
          </cell>
          <cell r="AW393" t="str">
            <v>Crédito</v>
          </cell>
        </row>
        <row r="394">
          <cell r="AU394" t="str">
            <v>210609</v>
          </cell>
          <cell r="AV394" t="str">
            <v>Otorgar financiamiento para vivienda a habitantes de zonas en riesgo</v>
          </cell>
          <cell r="AW394" t="str">
            <v>Crédito</v>
          </cell>
        </row>
        <row r="395">
          <cell r="AU395" t="str">
            <v>211104</v>
          </cell>
          <cell r="AV395" t="str">
            <v>Realizar acciones para el mantenimiento de vivienda</v>
          </cell>
          <cell r="AW395" t="str">
            <v>Acción</v>
          </cell>
        </row>
        <row r="396">
          <cell r="AU396" t="str">
            <v>220001</v>
          </cell>
          <cell r="AV396" t="str">
            <v>Expedir licencias y permisos para el transporte público y particular</v>
          </cell>
          <cell r="AW396" t="str">
            <v>Documento</v>
          </cell>
        </row>
        <row r="397">
          <cell r="AU397" t="str">
            <v>220002</v>
          </cell>
          <cell r="AV397" t="str">
            <v>Actualizar el padrón vehicular</v>
          </cell>
          <cell r="AW397" t="str">
            <v>Vehiculo</v>
          </cell>
        </row>
        <row r="398">
          <cell r="AU398" t="str">
            <v>220003</v>
          </cell>
          <cell r="AV398" t="str">
            <v>Regular el servicio de transporte público y público concesionado</v>
          </cell>
          <cell r="AW398" t="str">
            <v>Acción</v>
          </cell>
        </row>
        <row r="399">
          <cell r="AU399" t="str">
            <v>220004</v>
          </cell>
          <cell r="AV399" t="str">
            <v>Controlar vehículos en depósito</v>
          </cell>
          <cell r="AW399" t="str">
            <v>Vehiculo</v>
          </cell>
        </row>
        <row r="400">
          <cell r="AU400" t="str">
            <v>220005</v>
          </cell>
          <cell r="AV400" t="str">
            <v>Operar paraderos de transporte público</v>
          </cell>
          <cell r="AW400" t="str">
            <v>Paradero</v>
          </cell>
        </row>
        <row r="401">
          <cell r="AU401" t="str">
            <v>220006</v>
          </cell>
          <cell r="AV401" t="str">
            <v>Otorgar apoyos para la modernización de las unidades del transporte público concesionado</v>
          </cell>
          <cell r="AW401" t="str">
            <v>Apoyo</v>
          </cell>
        </row>
        <row r="402">
          <cell r="AU402" t="str">
            <v>220007</v>
          </cell>
          <cell r="AV402" t="str">
            <v>Transportar pasajeros en los sistemas de transporte público</v>
          </cell>
          <cell r="AW402" t="str">
            <v>Mill/pasajeros</v>
          </cell>
        </row>
        <row r="403">
          <cell r="AU403" t="str">
            <v>220008</v>
          </cell>
          <cell r="AV403" t="str">
            <v>Mantener las unidades y el equipo de los sistemas de transporte público</v>
          </cell>
          <cell r="AW403" t="str">
            <v>Vehiculo</v>
          </cell>
        </row>
        <row r="404">
          <cell r="AU404" t="str">
            <v>220009</v>
          </cell>
          <cell r="AV404" t="str">
            <v>Mantener la infraestructura del sistema de transporte público</v>
          </cell>
          <cell r="AW404" t="str">
            <v>Acción</v>
          </cell>
        </row>
        <row r="405">
          <cell r="AU405" t="str">
            <v>220010</v>
          </cell>
          <cell r="AV405" t="str">
            <v>Ampliar y renovar el parque vehicular y equipo del sistema de transporte</v>
          </cell>
          <cell r="AW405" t="str">
            <v>Vehiculo</v>
          </cell>
        </row>
        <row r="406">
          <cell r="AU406" t="str">
            <v>220011</v>
          </cell>
          <cell r="AV406" t="str">
            <v>Planear, administrar y controlar el sistema de corredores de transporte público "Metrobus"</v>
          </cell>
          <cell r="AW406" t="str">
            <v>Sistema</v>
          </cell>
        </row>
        <row r="407">
          <cell r="AU407" t="str">
            <v>220014</v>
          </cell>
          <cell r="AV407" t="str">
            <v>Fomentar los servicios de planeación vial</v>
          </cell>
          <cell r="AW407" t="str">
            <v>Acción</v>
          </cell>
        </row>
        <row r="408">
          <cell r="AU408" t="str">
            <v>220015</v>
          </cell>
          <cell r="AV408" t="str">
            <v>Otorgar servicios de transporte emergente</v>
          </cell>
          <cell r="AW408" t="str">
            <v>Servicio</v>
          </cell>
        </row>
        <row r="409">
          <cell r="AU409" t="str">
            <v>220016</v>
          </cell>
          <cell r="AV409" t="str">
            <v>Ampliar y renovar las unidades de transporte público</v>
          </cell>
          <cell r="AW409" t="str">
            <v>Vehiculo</v>
          </cell>
        </row>
        <row r="410">
          <cell r="AU410" t="str">
            <v>220017</v>
          </cell>
          <cell r="AV410" t="str">
            <v>Transportar pasajeros en los sistemas de transporte público de tren ligero</v>
          </cell>
          <cell r="AW410" t="str">
            <v>Mill/Pasajeros</v>
          </cell>
        </row>
        <row r="411">
          <cell r="AU411" t="str">
            <v>220018</v>
          </cell>
          <cell r="AV411" t="str">
            <v>Transportar pasajeros en los sistemas de transporte público en trolebús</v>
          </cell>
          <cell r="AW411" t="str">
            <v>Mill/Pasajeros</v>
          </cell>
        </row>
        <row r="412">
          <cell r="AU412" t="str">
            <v>220019</v>
          </cell>
          <cell r="AV412" t="str">
            <v>Operar el programa de reentarjetamiento vehicular</v>
          </cell>
          <cell r="AW412" t="str">
            <v>Tarjeta de circulación</v>
          </cell>
        </row>
        <row r="413">
          <cell r="AU413" t="str">
            <v>220059</v>
          </cell>
          <cell r="AV413" t="str">
            <v>Otorgar servicios de apoyo administrativo</v>
          </cell>
          <cell r="AW413" t="str">
            <v>A/P</v>
          </cell>
        </row>
        <row r="414">
          <cell r="AU414" t="str">
            <v>220060</v>
          </cell>
          <cell r="AV414" t="str">
            <v>Cubrir compromisos pendientes de acciones realizadas en ejercicios anteriores</v>
          </cell>
          <cell r="AW414" t="str">
            <v>S/N</v>
          </cell>
        </row>
        <row r="415">
          <cell r="AU415" t="str">
            <v>220258</v>
          </cell>
          <cell r="AV415" t="str">
            <v>Operar el Programa Nacional de Seguridad Pública</v>
          </cell>
          <cell r="AW415" t="str">
            <v>Programa</v>
          </cell>
        </row>
        <row r="416">
          <cell r="AU416" t="str">
            <v>220260</v>
          </cell>
          <cell r="AV416" t="str">
            <v>Cubrir compromisos pendientes de acciones realizadas en ejercicios anteriores</v>
          </cell>
          <cell r="AW416" t="str">
            <v>S/N</v>
          </cell>
        </row>
        <row r="417">
          <cell r="AU417" t="str">
            <v>230001</v>
          </cell>
          <cell r="AV417" t="str">
            <v>Operar el sistema de agua potable</v>
          </cell>
          <cell r="AW417" t="str">
            <v>Acción</v>
          </cell>
        </row>
        <row r="418">
          <cell r="AU418" t="str">
            <v>230002</v>
          </cell>
          <cell r="AV418" t="str">
            <v>Ampliar y construir infraestructura del sistema de agua potable</v>
          </cell>
          <cell r="AW418" t="str">
            <v>Obra</v>
          </cell>
        </row>
        <row r="419">
          <cell r="AU419" t="str">
            <v>230003</v>
          </cell>
          <cell r="AV419" t="str">
            <v>Mantener la infraestructura del sistema de agua potable</v>
          </cell>
          <cell r="AW419" t="str">
            <v>Obra</v>
          </cell>
        </row>
        <row r="420">
          <cell r="AU420" t="str">
            <v>230004</v>
          </cell>
          <cell r="AV420" t="str">
            <v>Realizar el pago de derechos y por la captación de agua en bloque</v>
          </cell>
          <cell r="AW420" t="str">
            <v>Millones de m3</v>
          </cell>
        </row>
        <row r="421">
          <cell r="AU421" t="str">
            <v>230005</v>
          </cell>
          <cell r="AV421" t="str">
            <v>Realizar acciones para apoyar el Sistema Comercial de Agua</v>
          </cell>
          <cell r="AW421" t="str">
            <v>Acción</v>
          </cell>
        </row>
        <row r="422">
          <cell r="AU422" t="str">
            <v>230006</v>
          </cell>
          <cell r="AV422" t="str">
            <v>Repartir agua potable en pipas</v>
          </cell>
          <cell r="AW422" t="str">
            <v>M3</v>
          </cell>
        </row>
        <row r="423">
          <cell r="AU423" t="str">
            <v>230007</v>
          </cell>
          <cell r="AV423" t="str">
            <v>Apoyar la ejecución de las obras para el saneamiento de la cuenca del valle de México</v>
          </cell>
          <cell r="AW423" t="str">
            <v>Acción</v>
          </cell>
        </row>
        <row r="424">
          <cell r="AU424" t="str">
            <v>230060</v>
          </cell>
          <cell r="AV424" t="str">
            <v>Cubrir compromisos pendientes de acciones realizadas en ejercicios anteriores</v>
          </cell>
          <cell r="AW424" t="str">
            <v>S/N</v>
          </cell>
        </row>
        <row r="425">
          <cell r="AU425" t="str">
            <v>230302</v>
          </cell>
          <cell r="AV425" t="str">
            <v>Ampliar y construir infraestructura del sistema de agua potable</v>
          </cell>
          <cell r="AW425" t="str">
            <v>Obra</v>
          </cell>
        </row>
        <row r="426">
          <cell r="AU426" t="str">
            <v>231102</v>
          </cell>
          <cell r="AV426" t="str">
            <v>Ampliar y construir infraestructura del sistema de agua potable</v>
          </cell>
          <cell r="AW426" t="str">
            <v>Obra</v>
          </cell>
        </row>
        <row r="427">
          <cell r="AU427" t="str">
            <v>240001</v>
          </cell>
          <cell r="AV427" t="str">
            <v>Operar el sistema de drenaje</v>
          </cell>
          <cell r="AW427" t="str">
            <v>Acción</v>
          </cell>
        </row>
        <row r="428">
          <cell r="AU428" t="str">
            <v>240002</v>
          </cell>
          <cell r="AV428" t="str">
            <v>Ampliar y construir infraestructura del sistema de drenaje</v>
          </cell>
          <cell r="AW428" t="str">
            <v>Obra</v>
          </cell>
        </row>
        <row r="429">
          <cell r="AU429" t="str">
            <v>240003</v>
          </cell>
          <cell r="AV429" t="str">
            <v>Mantener la infraestructura del sistema de drenaje</v>
          </cell>
          <cell r="AW429" t="str">
            <v>Obra</v>
          </cell>
        </row>
        <row r="430">
          <cell r="AU430" t="str">
            <v>240004</v>
          </cell>
          <cell r="AV430" t="str">
            <v>Apoyar la ejecución de las obras para el saneamiento de la cuenca del valle de México</v>
          </cell>
          <cell r="AW430" t="str">
            <v>Acción</v>
          </cell>
        </row>
        <row r="431">
          <cell r="AU431" t="str">
            <v>240005</v>
          </cell>
          <cell r="AV431" t="str">
            <v>Operar el sistema de tratamiento de aguas residuales</v>
          </cell>
          <cell r="AW431" t="str">
            <v>Acción</v>
          </cell>
        </row>
        <row r="432">
          <cell r="AU432" t="str">
            <v>240006</v>
          </cell>
          <cell r="AV432" t="str">
            <v>Realizar obras complementarias al sistema de drenaje</v>
          </cell>
          <cell r="AW432" t="str">
            <v>Acción</v>
          </cell>
        </row>
        <row r="433">
          <cell r="AU433" t="str">
            <v>240007</v>
          </cell>
          <cell r="AV433" t="str">
            <v>Ampliar y construir infraestructura para el sistema de tratamiento de aguas residuales</v>
          </cell>
          <cell r="AW433" t="str">
            <v>Obra</v>
          </cell>
        </row>
        <row r="434">
          <cell r="AU434" t="str">
            <v>240008</v>
          </cell>
          <cell r="AV434" t="str">
            <v>Mantener el sistema de tratamiento de aguas residuales</v>
          </cell>
          <cell r="AW434" t="str">
            <v>Acción</v>
          </cell>
        </row>
        <row r="435">
          <cell r="AU435" t="str">
            <v>240009</v>
          </cell>
          <cell r="AV435" t="str">
            <v>Realizar acciones de drenaje para apoyar el sistema comercial</v>
          </cell>
          <cell r="AW435" t="str">
            <v>Acción</v>
          </cell>
        </row>
        <row r="436">
          <cell r="AU436" t="str">
            <v>240060</v>
          </cell>
          <cell r="AV436" t="str">
            <v>Cubrir compromisos pendientes de acciones realizadas en ejercicios anteriores</v>
          </cell>
          <cell r="AW436" t="str">
            <v>S/N</v>
          </cell>
        </row>
        <row r="437">
          <cell r="AU437" t="str">
            <v>240302</v>
          </cell>
          <cell r="AV437" t="str">
            <v>Ampliar y construir infraestructura del sistema de drenaje</v>
          </cell>
          <cell r="AW437" t="str">
            <v>Obra</v>
          </cell>
        </row>
        <row r="438">
          <cell r="AU438" t="str">
            <v>241102</v>
          </cell>
          <cell r="AV438" t="str">
            <v>Ampliar y construir infraestructura del sistema de drenaje</v>
          </cell>
          <cell r="AW438" t="str">
            <v>Obra</v>
          </cell>
        </row>
        <row r="439">
          <cell r="AU439" t="str">
            <v>241103</v>
          </cell>
          <cell r="AV439" t="str">
            <v>Mantener la infraestructura del sistema de drenaje</v>
          </cell>
          <cell r="AW439" t="str">
            <v>Obra</v>
          </cell>
        </row>
        <row r="440">
          <cell r="AU440" t="str">
            <v>250001</v>
          </cell>
          <cell r="AV440" t="str">
            <v>Controlar emisiones contaminantes ambientales</v>
          </cell>
          <cell r="AW440" t="str">
            <v>Acción</v>
          </cell>
        </row>
        <row r="441">
          <cell r="AU441" t="str">
            <v>250002</v>
          </cell>
          <cell r="AV441" t="str">
            <v>Operar y mantener sistemas de monitoreo ambiental</v>
          </cell>
          <cell r="AW441" t="str">
            <v>Acción</v>
          </cell>
        </row>
        <row r="442">
          <cell r="AU442" t="str">
            <v>250003</v>
          </cell>
          <cell r="AV442" t="str">
            <v>Operar y tratar los residuos sólidos desde su recolección hasta su disposición final</v>
          </cell>
          <cell r="AW442" t="str">
            <v>Tonelada</v>
          </cell>
        </row>
        <row r="443">
          <cell r="AU443" t="str">
            <v>250004</v>
          </cell>
          <cell r="AV443" t="str">
            <v>Operar y Mantener plantas, estaciones de transferencia y sitios de disposición final</v>
          </cell>
          <cell r="AW443" t="str">
            <v>Planta</v>
          </cell>
        </row>
        <row r="444">
          <cell r="AU444" t="str">
            <v>250006</v>
          </cell>
          <cell r="AV444" t="str">
            <v>Operar el sistema de áreas naturales protegidas</v>
          </cell>
          <cell r="AW444" t="str">
            <v>Acción</v>
          </cell>
        </row>
        <row r="445">
          <cell r="AU445" t="str">
            <v>250007</v>
          </cell>
          <cell r="AV445" t="str">
            <v>Ampliar y construir infraestructura para la preservación de los recursos naturales</v>
          </cell>
          <cell r="AW445" t="str">
            <v>Obra</v>
          </cell>
        </row>
        <row r="446">
          <cell r="AU446" t="str">
            <v>250008</v>
          </cell>
          <cell r="AV446" t="str">
            <v>Realizar obras de acondicionamiento para el rescate del ex Lago de Texcoco</v>
          </cell>
          <cell r="AW446" t="str">
            <v>Obra</v>
          </cell>
        </row>
        <row r="447">
          <cell r="AU447" t="str">
            <v>250009</v>
          </cell>
          <cell r="AV447" t="str">
            <v>Construir rellenos sanitarios</v>
          </cell>
          <cell r="AW447" t="str">
            <v>Relleno Sanitario</v>
          </cell>
        </row>
        <row r="448">
          <cell r="AU448" t="str">
            <v>250010</v>
          </cell>
          <cell r="AV448" t="str">
            <v>Realizar acciones en materia de procuración ambiental y del ordenamiento territorial</v>
          </cell>
          <cell r="AW448" t="str">
            <v>Acción</v>
          </cell>
        </row>
        <row r="449">
          <cell r="AU449" t="str">
            <v>250011</v>
          </cell>
          <cell r="AV449" t="str">
            <v>Diseñar y operar instrumentos de planeación ambiental</v>
          </cell>
          <cell r="AW449" t="str">
            <v>Programa</v>
          </cell>
        </row>
        <row r="450">
          <cell r="AU450" t="str">
            <v>250012</v>
          </cell>
          <cell r="AV450" t="str">
            <v>Realizar la recolección de residuos sólidos</v>
          </cell>
          <cell r="AW450" t="str">
            <v>Tonelada</v>
          </cell>
        </row>
        <row r="451">
          <cell r="AU451" t="str">
            <v>250013</v>
          </cell>
          <cell r="AV451" t="str">
            <v>Financiar proyectos para conservar el medio ambiente, proteger la ecología y apoyar la educación ambiental</v>
          </cell>
          <cell r="AW451" t="str">
            <v>Proyecto</v>
          </cell>
        </row>
        <row r="452">
          <cell r="AU452" t="str">
            <v>250015</v>
          </cell>
          <cell r="AV452" t="str">
            <v>Operar y mantener rellenos sanitarios</v>
          </cell>
          <cell r="AW452" t="str">
            <v>Planta</v>
          </cell>
        </row>
        <row r="453">
          <cell r="AU453" t="str">
            <v>250017</v>
          </cell>
          <cell r="AV453" t="str">
            <v>Mantener y recuperar el suelo de conservación</v>
          </cell>
          <cell r="AW453" t="str">
            <v>Acción</v>
          </cell>
        </row>
        <row r="454">
          <cell r="AU454" t="str">
            <v>250018</v>
          </cell>
          <cell r="AV454" t="str">
            <v>Realizar acciones para la prevención del cambio climático y uso eficiente de la energía</v>
          </cell>
          <cell r="AW454" t="str">
            <v>Programa</v>
          </cell>
        </row>
        <row r="455">
          <cell r="AU455" t="str">
            <v>250019</v>
          </cell>
          <cell r="AV455" t="str">
            <v>Realizar acciones para la promoción de la cultura ambiental</v>
          </cell>
          <cell r="AW455" t="str">
            <v>Acción</v>
          </cell>
        </row>
        <row r="456">
          <cell r="AU456" t="str">
            <v>250020</v>
          </cell>
          <cell r="AV456" t="str">
            <v>Formular normas y otorgar licencias y permisos ambientales</v>
          </cell>
          <cell r="AW456" t="str">
            <v>Trámite</v>
          </cell>
        </row>
        <row r="457">
          <cell r="AU457" t="str">
            <v>250021</v>
          </cell>
          <cell r="AV457" t="str">
            <v>Elaborar y tramitar peritajes, así como dictámenes técnicos y periciales en materia de ordenamiento territorial</v>
          </cell>
          <cell r="AW457" t="str">
            <v>Dictamen</v>
          </cell>
        </row>
        <row r="458">
          <cell r="AU458" t="str">
            <v>250022</v>
          </cell>
          <cell r="AV458" t="str">
            <v>Operar el sistema de bosques, áreas verdes urbanas y zoológicos del Distrito Federal</v>
          </cell>
          <cell r="AW458" t="str">
            <v>Acción</v>
          </cell>
        </row>
        <row r="459">
          <cell r="AU459" t="str">
            <v>250023</v>
          </cell>
          <cell r="AV459" t="str">
            <v>Implementar el sistema de mejoramiento de micro cuencas</v>
          </cell>
          <cell r="AW459" t="str">
            <v>Programa</v>
          </cell>
        </row>
        <row r="460">
          <cell r="AU460" t="str">
            <v>250024</v>
          </cell>
          <cell r="AV460" t="str">
            <v>Realizar inspecciones y acciones de vigilancia ambiental</v>
          </cell>
          <cell r="AW460" t="str">
            <v>Acción</v>
          </cell>
        </row>
        <row r="461">
          <cell r="AU461" t="str">
            <v>250025</v>
          </cell>
          <cell r="AV461" t="str">
            <v>Mejoramiento de la movilidad para la protección ambiental</v>
          </cell>
          <cell r="AW461" t="str">
            <v>Programa</v>
          </cell>
        </row>
        <row r="462">
          <cell r="AU462" t="str">
            <v>250026</v>
          </cell>
          <cell r="AV462" t="str">
            <v>Realizar acciones para el mejoramiento ambiental de espacios públicos</v>
          </cell>
          <cell r="AW462" t="str">
            <v>Programa</v>
          </cell>
        </row>
        <row r="463">
          <cell r="AU463" t="str">
            <v>250027</v>
          </cell>
          <cell r="AV463" t="str">
            <v>Definir políticas de gestión integral de residuos sólidos</v>
          </cell>
          <cell r="AW463" t="str">
            <v>Programa</v>
          </cell>
        </row>
        <row r="464">
          <cell r="AU464" t="str">
            <v>250028</v>
          </cell>
          <cell r="AV464" t="str">
            <v>Ampliar y construir infraestructura para el mejoramiento de la movilidad y el fomento a la protección ambiental</v>
          </cell>
          <cell r="AW464" t="str">
            <v>Obra</v>
          </cell>
        </row>
        <row r="465">
          <cell r="AU465" t="str">
            <v>250059</v>
          </cell>
          <cell r="AV465" t="str">
            <v>Otorgar servicios de apoyo administrativo</v>
          </cell>
          <cell r="AW465" t="str">
            <v>A/P</v>
          </cell>
        </row>
        <row r="466">
          <cell r="AU466" t="str">
            <v>250060</v>
          </cell>
          <cell r="AV466" t="str">
            <v>Cubrir compromisos pendientes de acciones realizadas en ejercicios anteriores</v>
          </cell>
          <cell r="AW466" t="str">
            <v>S/N</v>
          </cell>
        </row>
        <row r="467">
          <cell r="AU467" t="str">
            <v>250101</v>
          </cell>
          <cell r="AV467" t="str">
            <v>Controlar emisiones contaminantes ambientales</v>
          </cell>
          <cell r="AW467" t="str">
            <v>Acción</v>
          </cell>
        </row>
        <row r="468">
          <cell r="AU468" t="str">
            <v>250260</v>
          </cell>
          <cell r="AV468" t="str">
            <v>Cubrir compromisos pendientes de acciones realizadas en ejercicios anteriores</v>
          </cell>
          <cell r="AW468" t="str">
            <v>S/N</v>
          </cell>
        </row>
        <row r="469">
          <cell r="AU469" t="str">
            <v>250628</v>
          </cell>
          <cell r="AV469" t="str">
            <v>Apoyar la participación social en acciones para la conservación y restauración de ecosistemas (APASO)</v>
          </cell>
          <cell r="AW469" t="str">
            <v>Proyecto</v>
          </cell>
        </row>
        <row r="470">
          <cell r="AU470" t="str">
            <v>250629</v>
          </cell>
          <cell r="AV470" t="str">
            <v>Otorgar fondos para la conservación y restauración de ecosistemas (FOCORE)</v>
          </cell>
          <cell r="AW470" t="str">
            <v>Convenio</v>
          </cell>
        </row>
        <row r="471">
          <cell r="AU471" t="str">
            <v>251106</v>
          </cell>
          <cell r="AV471" t="str">
            <v>Operar el sistema de áreas naturales protegidas</v>
          </cell>
          <cell r="AW471" t="str">
            <v>Acción</v>
          </cell>
        </row>
        <row r="472">
          <cell r="AU472" t="str">
            <v>251117</v>
          </cell>
          <cell r="AV472" t="str">
            <v>Mantener y recuperar el suelo de conservación</v>
          </cell>
          <cell r="AW472" t="str">
            <v>Acción</v>
          </cell>
        </row>
        <row r="473">
          <cell r="AU473" t="str">
            <v>260001</v>
          </cell>
          <cell r="AV473" t="str">
            <v>Realizar la impresión de documentos oficiales</v>
          </cell>
          <cell r="AW473" t="str">
            <v>Impreso</v>
          </cell>
        </row>
        <row r="474">
          <cell r="AU474" t="str">
            <v>260003</v>
          </cell>
          <cell r="AV474" t="str">
            <v>Producir material asfáltico</v>
          </cell>
          <cell r="AW474" t="str">
            <v>Tonelada</v>
          </cell>
        </row>
        <row r="475">
          <cell r="AU475" t="str">
            <v>260004</v>
          </cell>
          <cell r="AV475" t="str">
            <v>Arrendar espacios publicitarios</v>
          </cell>
          <cell r="AW475" t="str">
            <v>Espacio</v>
          </cell>
        </row>
        <row r="476">
          <cell r="AU476" t="str">
            <v>260005</v>
          </cell>
          <cell r="AV476" t="str">
            <v>Realizar compra y venta de predios</v>
          </cell>
          <cell r="AW476" t="str">
            <v>Predio</v>
          </cell>
        </row>
        <row r="477">
          <cell r="AU477" t="str">
            <v>260006</v>
          </cell>
          <cell r="AV477" t="str">
            <v>Prestar servicios de estacionamiento y parquímetro</v>
          </cell>
          <cell r="AW477" t="str">
            <v>Programa</v>
          </cell>
        </row>
        <row r="478">
          <cell r="AU478" t="str">
            <v>260060</v>
          </cell>
          <cell r="AV478" t="str">
            <v>Cubrir compromisos pendientes de acciones realizadas en ejercicios anteriores</v>
          </cell>
          <cell r="AW478" t="str">
            <v>S/N</v>
          </cell>
        </row>
        <row r="479">
          <cell r="AU479" t="str">
            <v>270001</v>
          </cell>
          <cell r="AV479" t="str">
            <v>Promover la inversión privada en el Distrito Federal</v>
          </cell>
          <cell r="AW479" t="str">
            <v>Acción</v>
          </cell>
        </row>
        <row r="480">
          <cell r="AU480" t="str">
            <v>270002</v>
          </cell>
          <cell r="AV480" t="str">
            <v>Realizar acciones de apoyo a los micro, pequeñas y mediana empresa</v>
          </cell>
          <cell r="AW480" t="str">
            <v>Acción</v>
          </cell>
        </row>
        <row r="481">
          <cell r="AU481" t="str">
            <v>270003</v>
          </cell>
          <cell r="AV481" t="str">
            <v>Realizar acciones para el reordenamiento del comercio en la vía pública</v>
          </cell>
          <cell r="AW481" t="str">
            <v>Acción</v>
          </cell>
        </row>
        <row r="482">
          <cell r="AU482" t="str">
            <v>270004</v>
          </cell>
          <cell r="AV482" t="str">
            <v>Ampliar y construir infraestructura de los sectores industrial, comercial y de servicios</v>
          </cell>
          <cell r="AW482" t="str">
            <v>Inmueble</v>
          </cell>
        </row>
        <row r="483">
          <cell r="AU483" t="str">
            <v>270005</v>
          </cell>
          <cell r="AV483" t="str">
            <v>Mantener la infraestructura de los sectores industrial, comercial y de servicios</v>
          </cell>
          <cell r="AW483" t="str">
            <v>Obra</v>
          </cell>
        </row>
        <row r="484">
          <cell r="AU484" t="str">
            <v>270006</v>
          </cell>
          <cell r="AV484" t="str">
            <v>Realizar acciones para fortalecer las actividades turísticas</v>
          </cell>
          <cell r="AW484" t="str">
            <v>Acción</v>
          </cell>
        </row>
        <row r="485">
          <cell r="AU485" t="str">
            <v>270007</v>
          </cell>
          <cell r="AV485" t="str">
            <v>Otorgar financiamiento a micro, pequeñas y medianas empresas</v>
          </cell>
          <cell r="AW485" t="str">
            <v>Crédito</v>
          </cell>
        </row>
        <row r="486">
          <cell r="AU486" t="str">
            <v>270008</v>
          </cell>
          <cell r="AV486" t="str">
            <v>Otorgar financiamiento para la comercialización de productos rurales</v>
          </cell>
          <cell r="AW486" t="str">
            <v>Crédito</v>
          </cell>
        </row>
        <row r="487">
          <cell r="AU487" t="str">
            <v>270009</v>
          </cell>
          <cell r="AV487" t="str">
            <v>Administrar Plazas Comerciales</v>
          </cell>
          <cell r="AW487" t="str">
            <v>Plazas</v>
          </cell>
        </row>
        <row r="488">
          <cell r="AU488" t="str">
            <v>270010</v>
          </cell>
          <cell r="AV488" t="str">
            <v>Promover la regularización de los establecimientos mercantiles e industriales</v>
          </cell>
          <cell r="AW488" t="str">
            <v>Acción</v>
          </cell>
        </row>
        <row r="489">
          <cell r="AU489" t="str">
            <v>270011</v>
          </cell>
          <cell r="AV489" t="str">
            <v>Promover la desregulación administrativa para el aumento de la competitividad de la Ciudad de México</v>
          </cell>
          <cell r="AW489" t="str">
            <v>Acción</v>
          </cell>
        </row>
        <row r="490">
          <cell r="AU490" t="str">
            <v>270012</v>
          </cell>
          <cell r="AV490" t="str">
            <v>Supervisar y operar el sistema de mercados públicos del Distrito Federal</v>
          </cell>
          <cell r="AW490" t="str">
            <v>Inspección</v>
          </cell>
        </row>
        <row r="491">
          <cell r="AU491" t="str">
            <v>270013</v>
          </cell>
          <cell r="AV491" t="str">
            <v>Operar Centros de Incubación de empresas</v>
          </cell>
          <cell r="AW491" t="str">
            <v>Centro</v>
          </cell>
        </row>
        <row r="492">
          <cell r="AU492" t="str">
            <v>270014</v>
          </cell>
          <cell r="AV492" t="str">
            <v>Diseñar indicadores y operar información estadística, geográfica y económica</v>
          </cell>
          <cell r="AW492" t="str">
            <v>Documento</v>
          </cell>
        </row>
        <row r="493">
          <cell r="AU493" t="str">
            <v>270015</v>
          </cell>
          <cell r="AV493" t="str">
            <v>Promover proyectos estratégicos de desarrollo económico y promoción al turismo</v>
          </cell>
          <cell r="AW493" t="str">
            <v>Proyecto</v>
          </cell>
        </row>
        <row r="494">
          <cell r="AU494" t="str">
            <v>270016</v>
          </cell>
          <cell r="AV494" t="str">
            <v>Promover la imagen de la Ciudad de México</v>
          </cell>
          <cell r="AW494" t="str">
            <v>Campaña</v>
          </cell>
        </row>
        <row r="495">
          <cell r="AU495" t="str">
            <v>270017</v>
          </cell>
          <cell r="AV495" t="str">
            <v>Realizar acciones de fortalecimiento para empresas turísticas</v>
          </cell>
          <cell r="AW495" t="str">
            <v>Acción</v>
          </cell>
        </row>
        <row r="496">
          <cell r="AU496" t="str">
            <v>270018</v>
          </cell>
          <cell r="AV496" t="str">
            <v>Operar el Sistema de Información Turística</v>
          </cell>
          <cell r="AW496" t="str">
            <v>Sistema</v>
          </cell>
        </row>
        <row r="497">
          <cell r="AU497" t="str">
            <v>270019</v>
          </cell>
          <cell r="AV497" t="str">
            <v>Supervisar el sistema de abastecimiento del Distrito Federal</v>
          </cell>
          <cell r="AW497" t="str">
            <v>A/P</v>
          </cell>
        </row>
        <row r="498">
          <cell r="AU498" t="str">
            <v>270020</v>
          </cell>
          <cell r="AV498" t="str">
            <v>Proporcionar atención a congresos, convenciones y eventos especiales</v>
          </cell>
          <cell r="AW498" t="str">
            <v>Acción</v>
          </cell>
        </row>
        <row r="499">
          <cell r="AU499" t="str">
            <v>270021</v>
          </cell>
          <cell r="AV499" t="str">
            <v>Otorgar créditos</v>
          </cell>
          <cell r="AW499" t="str">
            <v>Crédito</v>
          </cell>
        </row>
        <row r="500">
          <cell r="AU500" t="str">
            <v>270059</v>
          </cell>
          <cell r="AV500" t="str">
            <v>Otorgar servicios de apoyo administrativo</v>
          </cell>
          <cell r="AW500" t="str">
            <v>A/P</v>
          </cell>
        </row>
        <row r="501">
          <cell r="AU501" t="str">
            <v>270060</v>
          </cell>
          <cell r="AV501" t="str">
            <v>Cubrir compromisos pendientes de acciones realizadas en ejercicios anteriores</v>
          </cell>
          <cell r="AW501" t="str">
            <v>S/N</v>
          </cell>
        </row>
        <row r="502">
          <cell r="AU502" t="str">
            <v>270315</v>
          </cell>
          <cell r="AV502" t="str">
            <v>Promover proyectos estratégicos de desarrollo económico y promoción al turismo</v>
          </cell>
          <cell r="AW502" t="str">
            <v>Proyecto</v>
          </cell>
        </row>
        <row r="503">
          <cell r="AU503" t="str">
            <v>270607</v>
          </cell>
          <cell r="AV503" t="str">
            <v>Otorgar financiamiento a micro, pequeñas y medianas empresas</v>
          </cell>
          <cell r="AW503" t="str">
            <v>Crédito</v>
          </cell>
        </row>
        <row r="504">
          <cell r="AU504" t="str">
            <v>270608</v>
          </cell>
          <cell r="AV504" t="str">
            <v>Otorgar financiamiento para la comercialización de productos rurales</v>
          </cell>
          <cell r="AW504" t="str">
            <v>Crédito</v>
          </cell>
        </row>
        <row r="505">
          <cell r="AU505" t="str">
            <v>271801</v>
          </cell>
          <cell r="AV505" t="str">
            <v>Promover la inversión privada en el Distrito Federal</v>
          </cell>
          <cell r="AW505" t="str">
            <v>Acción</v>
          </cell>
        </row>
        <row r="506">
          <cell r="AU506" t="str">
            <v>271802</v>
          </cell>
          <cell r="AV506" t="str">
            <v>Realizar acciones de apoyo a los micro, pequeñas y mediana empresa</v>
          </cell>
          <cell r="AW506" t="str">
            <v>Acción</v>
          </cell>
        </row>
        <row r="507">
          <cell r="AU507" t="str">
            <v>280001</v>
          </cell>
          <cell r="AV507" t="str">
            <v>Realizar acciones de fomento a la producción agrícola, forestal y pecuaria</v>
          </cell>
          <cell r="AW507" t="str">
            <v>Acción</v>
          </cell>
        </row>
        <row r="508">
          <cell r="AU508" t="str">
            <v>280002</v>
          </cell>
          <cell r="AV508" t="str">
            <v>Rehabilitar los canales de las zonas chinamperas</v>
          </cell>
          <cell r="AW508" t="str">
            <v>Kilómetro</v>
          </cell>
        </row>
        <row r="509">
          <cell r="AU509" t="str">
            <v>280003</v>
          </cell>
          <cell r="AV509" t="str">
            <v>Ampliar y construir infraestructura agropecuaria</v>
          </cell>
          <cell r="AW509" t="str">
            <v>Obra</v>
          </cell>
        </row>
        <row r="510">
          <cell r="AU510" t="str">
            <v>280004</v>
          </cell>
          <cell r="AV510" t="str">
            <v>Producir y mantener plantas en viveros</v>
          </cell>
          <cell r="AW510" t="str">
            <v>Planta</v>
          </cell>
        </row>
        <row r="511">
          <cell r="AU511" t="str">
            <v>280005</v>
          </cell>
          <cell r="AV511" t="str">
            <v>Fomentar las actividades productivas relacionadas con la protección y restauración de los ecosistemas del suelo de conservación (PIEPS)</v>
          </cell>
          <cell r="AW511" t="str">
            <v>Proyecto</v>
          </cell>
        </row>
        <row r="512">
          <cell r="AU512" t="str">
            <v>280006</v>
          </cell>
          <cell r="AV512" t="str">
            <v>Apoyar a los productores en el suelo de conservación en proyectos que garantizan la sustentabilidad de los bienes y servicios ambientales (FOCOMDES)</v>
          </cell>
          <cell r="AW512" t="str">
            <v>Convenio</v>
          </cell>
        </row>
        <row r="513">
          <cell r="AU513" t="str">
            <v>280007</v>
          </cell>
          <cell r="AV513" t="str">
            <v>Organizar, capacitar y apoyar a productores agropecuarios</v>
          </cell>
          <cell r="AW513" t="str">
            <v>Acción</v>
          </cell>
        </row>
        <row r="514">
          <cell r="AU514" t="str">
            <v>280009</v>
          </cell>
          <cell r="AV514" t="str">
            <v>Promover al desarrollo sustentable de las actividades primarias</v>
          </cell>
          <cell r="AW514" t="str">
            <v>Acción</v>
          </cell>
        </row>
        <row r="515">
          <cell r="AU515" t="str">
            <v>280010</v>
          </cell>
          <cell r="AV515" t="str">
            <v>Promover acciones económicas para la explotación forestal sustentable</v>
          </cell>
          <cell r="AW515" t="str">
            <v>Convenio</v>
          </cell>
        </row>
        <row r="516">
          <cell r="AU516" t="str">
            <v>280011</v>
          </cell>
          <cell r="AV516" t="str">
            <v>Operar programas concurrentes de desarrollo rural</v>
          </cell>
          <cell r="AW516" t="str">
            <v>Programa</v>
          </cell>
        </row>
        <row r="517">
          <cell r="AU517" t="str">
            <v>280012</v>
          </cell>
          <cell r="AV517" t="str">
            <v>Realizar acciones de fomento y conservación forestal</v>
          </cell>
          <cell r="AW517" t="str">
            <v>Acción</v>
          </cell>
        </row>
        <row r="518">
          <cell r="AU518" t="str">
            <v>280013</v>
          </cell>
          <cell r="AV518" t="str">
            <v>Apoyar a productores afectados por continencias climatológicas</v>
          </cell>
          <cell r="AW518" t="str">
            <v>Productor</v>
          </cell>
        </row>
        <row r="519">
          <cell r="AU519" t="str">
            <v>280059</v>
          </cell>
          <cell r="AV519" t="str">
            <v>Otorgar servicios de apoyo administrativo</v>
          </cell>
          <cell r="AW519" t="str">
            <v>A/P</v>
          </cell>
        </row>
        <row r="520">
          <cell r="AU520" t="str">
            <v>280060</v>
          </cell>
          <cell r="AV520" t="str">
            <v>Cubrir compromisos pendientes de acciones realizadas en ejercicios anteriores</v>
          </cell>
          <cell r="AW520" t="str">
            <v>S/N</v>
          </cell>
        </row>
        <row r="521">
          <cell r="AU521" t="str">
            <v>280260</v>
          </cell>
          <cell r="AV521" t="str">
            <v>Cubrir compromisos pendientes de acciones realizadas en ejercicios anteriores</v>
          </cell>
          <cell r="AW521" t="str">
            <v>S/N</v>
          </cell>
        </row>
        <row r="522">
          <cell r="AU522" t="str">
            <v>280605</v>
          </cell>
          <cell r="AV522" t="str">
            <v>Fomentar las actividades productivas relacionadas con la protección y restauración de los ecosistemas del suelo de conservación (PIEPS)</v>
          </cell>
          <cell r="AW522" t="str">
            <v>Proyecto</v>
          </cell>
        </row>
        <row r="523">
          <cell r="AU523" t="str">
            <v>280606</v>
          </cell>
          <cell r="AV523" t="str">
            <v>Apoyar a los productores en el suelo de conservación en proyectos que garantizan la sustentabilidad de los bienes y servicios ambientales (FOCOMDES)</v>
          </cell>
          <cell r="AW523" t="str">
            <v>Convenio</v>
          </cell>
        </row>
        <row r="524">
          <cell r="AU524" t="str">
            <v>280608</v>
          </cell>
          <cell r="AV524" t="str">
            <v>Desarrollar programas agropecuarios a través de la Alianza para el Campo</v>
          </cell>
          <cell r="AW524" t="str">
            <v>Programa</v>
          </cell>
        </row>
        <row r="525">
          <cell r="AU525" t="str">
            <v>280610</v>
          </cell>
          <cell r="AV525" t="str">
            <v>Promover acciones económicas para la explotación forestal sustentable-</v>
          </cell>
          <cell r="AW525" t="str">
            <v>Convenio</v>
          </cell>
        </row>
        <row r="526">
          <cell r="AU526" t="str">
            <v>290001</v>
          </cell>
          <cell r="AV526" t="str">
            <v>Realizar acciones de fomento al empleo</v>
          </cell>
          <cell r="AW526" t="str">
            <v>Acción</v>
          </cell>
        </row>
        <row r="527">
          <cell r="AU527" t="str">
            <v>290002</v>
          </cell>
          <cell r="AV527" t="str">
            <v>Proporcionar atención a trabajadores no asalariados</v>
          </cell>
          <cell r="AW527" t="str">
            <v>Persona</v>
          </cell>
        </row>
        <row r="528">
          <cell r="AU528" t="str">
            <v>290003</v>
          </cell>
          <cell r="AV528" t="str">
            <v>Operar el programa de apoyo al empleo (PAE)</v>
          </cell>
          <cell r="AW528" t="str">
            <v>Apoyo</v>
          </cell>
        </row>
        <row r="529">
          <cell r="AU529" t="str">
            <v>290004</v>
          </cell>
          <cell r="AV529" t="str">
            <v>Otorgar apoyo a desempleados</v>
          </cell>
          <cell r="AW529" t="str">
            <v>Persona</v>
          </cell>
        </row>
        <row r="530">
          <cell r="AU530" t="str">
            <v>290005</v>
          </cell>
          <cell r="AV530" t="str">
            <v>Realizar acciones encaminadas al comercio en vía pública</v>
          </cell>
          <cell r="AW530" t="str">
            <v>Acción</v>
          </cell>
        </row>
        <row r="531">
          <cell r="AU531" t="str">
            <v>290006</v>
          </cell>
          <cell r="AV531" t="str">
            <v>Realizar acciones de capacitación</v>
          </cell>
          <cell r="AW531" t="str">
            <v>Acción</v>
          </cell>
        </row>
        <row r="532">
          <cell r="AU532" t="str">
            <v>290007</v>
          </cell>
          <cell r="AV532" t="str">
            <v>Promover la vinculación entre oferta y demanda de empleo</v>
          </cell>
          <cell r="AW532" t="str">
            <v>Acción</v>
          </cell>
        </row>
        <row r="533">
          <cell r="AU533" t="str">
            <v>290008</v>
          </cell>
          <cell r="AV533" t="str">
            <v>Supervisar las condiciones de seguridad y sanidad en el trabajo</v>
          </cell>
          <cell r="AW533" t="str">
            <v>Acción</v>
          </cell>
        </row>
        <row r="534">
          <cell r="AU534" t="str">
            <v>290009</v>
          </cell>
          <cell r="AV534" t="str">
            <v>Brindar atención al menor trabajador</v>
          </cell>
          <cell r="AW534" t="str">
            <v>Acción</v>
          </cell>
        </row>
        <row r="535">
          <cell r="AU535" t="str">
            <v>290010</v>
          </cell>
          <cell r="AV535" t="str">
            <v>Realizar acciones sobre procuración de justicia laboral</v>
          </cell>
          <cell r="AW535" t="str">
            <v>Acción</v>
          </cell>
        </row>
        <row r="536">
          <cell r="AU536" t="str">
            <v>290011</v>
          </cell>
          <cell r="AV536" t="str">
            <v>Operar el seguro de desempleo del Distrito Federal</v>
          </cell>
          <cell r="AW536" t="str">
            <v>Persona</v>
          </cell>
        </row>
        <row r="537">
          <cell r="AU537" t="str">
            <v>290059</v>
          </cell>
          <cell r="AV537" t="str">
            <v>Otorgar servicios de apoyo administrativo</v>
          </cell>
          <cell r="AW537" t="str">
            <v>A/P</v>
          </cell>
        </row>
        <row r="538">
          <cell r="AU538" t="str">
            <v>290060</v>
          </cell>
          <cell r="AV538" t="str">
            <v>Cubrir compromisos pendientes de acciones realizadas en ejercicios anteriores</v>
          </cell>
          <cell r="AW538" t="str">
            <v>S/N</v>
          </cell>
        </row>
        <row r="539">
          <cell r="AU539" t="str">
            <v>290603</v>
          </cell>
          <cell r="AV539" t="str">
            <v>Operar el Programa de Apoyo al Empleo (PAE)</v>
          </cell>
          <cell r="AW539" t="str">
            <v>Apoyo</v>
          </cell>
        </row>
        <row r="540">
          <cell r="AU540" t="str">
            <v>290604</v>
          </cell>
          <cell r="AV540" t="str">
            <v>Otorgar apoyo a desempleados</v>
          </cell>
          <cell r="AW540" t="str">
            <v>Persona</v>
          </cell>
        </row>
        <row r="541">
          <cell r="AU541" t="str">
            <v>290611</v>
          </cell>
          <cell r="AV541" t="str">
            <v>Operar el Seguro de Desempleo del Distrito Federal</v>
          </cell>
          <cell r="AW541" t="str">
            <v>Persona</v>
          </cell>
        </row>
        <row r="542">
          <cell r="AU542" t="str">
            <v>290612</v>
          </cell>
          <cell r="AV542" t="str">
            <v>Fomentar proyectos productivos para cooperativas</v>
          </cell>
          <cell r="AW542" t="str">
            <v>Proyecto</v>
          </cell>
        </row>
        <row r="543">
          <cell r="AU543" t="str">
            <v>290660</v>
          </cell>
          <cell r="AV543" t="str">
            <v>Cubrir compromisos pendientes de acciones realizadas en ejercicios anteriores</v>
          </cell>
          <cell r="AW543" t="str">
            <v>S/N</v>
          </cell>
        </row>
      </sheetData>
      <sheetData sheetId="1">
        <row r="1">
          <cell r="A1" t="str">
            <v>s</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s>
    <sheetDataSet>
      <sheetData sheetId="0">
        <row r="4">
          <cell r="Y4" t="str">
            <v>ASAMBLEA LEGISLATIVA DEL DF</v>
          </cell>
        </row>
        <row r="5">
          <cell r="Y5" t="str">
            <v>AUTORIDAD DEL CENTRO HISTÓRICO</v>
          </cell>
          <cell r="AJ5" t="str">
            <v>01C001</v>
          </cell>
          <cell r="AK5" t="str">
            <v>JEFATURA DE GOBIERNO DEL DF</v>
          </cell>
          <cell r="AL5" t="str">
            <v>UNIDAD RESPONSABLE: 01 C0 01 JEFATURA DE GOBIERNO DEL DF</v>
          </cell>
          <cell r="AM5" t="str">
            <v>JEFATURA</v>
          </cell>
          <cell r="AO5" t="str">
            <v>01</v>
          </cell>
          <cell r="AP5" t="str">
            <v>LEGISLATIVO</v>
          </cell>
          <cell r="AR5" t="str">
            <v>00</v>
          </cell>
          <cell r="AS5" t="str">
            <v>Acciones del Programa Normal</v>
          </cell>
          <cell r="AU5" t="str">
            <v>000000</v>
          </cell>
          <cell r="AV5" t="str">
            <v>Actividad especial para operaciones ajenas</v>
          </cell>
          <cell r="AW5" t="str">
            <v>---</v>
          </cell>
          <cell r="DE5" t="str">
            <v>ASAMBLEA LEGISLATIVA DEL DF</v>
          </cell>
          <cell r="DF5" t="str">
            <v>NO</v>
          </cell>
          <cell r="DH5" t="str">
            <v>ASAMBLEA LEGISLATIVA DEL DF</v>
          </cell>
          <cell r="DI5" t="str">
            <v>NO</v>
          </cell>
        </row>
        <row r="6">
          <cell r="Y6" t="str">
            <v>CAJA DE PREVISIÓN DE LA POLICÍA AUXILIAR DEL DF</v>
          </cell>
          <cell r="AJ6" t="str">
            <v>01CD01</v>
          </cell>
          <cell r="AK6" t="str">
            <v>AUTORIDAD DEL CENTRO HISTÓRICO</v>
          </cell>
          <cell r="AL6" t="str">
            <v>UNIDAD RESPONSABLE: 01 CD 01 AUTORIDAD DEL CENTRO HISTÓRICO</v>
          </cell>
          <cell r="AM6" t="str">
            <v>ACH</v>
          </cell>
          <cell r="AO6" t="str">
            <v>02</v>
          </cell>
          <cell r="AP6" t="str">
            <v>IMPARTICIÓN DE JUSTICIA</v>
          </cell>
          <cell r="AR6" t="str">
            <v>01</v>
          </cell>
          <cell r="AS6" t="str">
            <v>Proyecto GEF</v>
          </cell>
          <cell r="AU6" t="str">
            <v>010042</v>
          </cell>
          <cell r="AV6" t="str">
            <v>Transferencias a Órganos Autónomos</v>
          </cell>
          <cell r="AW6" t="str">
            <v>A/P</v>
          </cell>
          <cell r="DE6" t="str">
            <v>AUTORIDAD DEL CENTRO HISTÓRICO</v>
          </cell>
          <cell r="DF6" t="str">
            <v>NO</v>
          </cell>
          <cell r="DH6" t="str">
            <v>AUTORIDAD DEL CENTRO HISTÓRICO</v>
          </cell>
          <cell r="DI6" t="str">
            <v>NO</v>
          </cell>
        </row>
        <row r="7">
          <cell r="Y7" t="str">
            <v>CAJA DE PREVISIÓN DE LA POLICÍA PREVENTIVA</v>
          </cell>
          <cell r="AJ7" t="str">
            <v>01PDDF</v>
          </cell>
          <cell r="AK7" t="str">
            <v>SISTEMA PARA EL DESARROLLO INTEGRAL DE LA FAMILIA DEL DF</v>
          </cell>
          <cell r="AL7" t="str">
            <v>UNIDAD RESPONSABLE: 01 PD DF SISTEMA PARA EL DESARROLLO INTEGRAL DE LA FAMILIA DEL DF</v>
          </cell>
          <cell r="AM7" t="str">
            <v>DIFDF</v>
          </cell>
          <cell r="AO7" t="str">
            <v>03</v>
          </cell>
          <cell r="AP7" t="str">
            <v>ADMINISTRACIÓN PÚBLICA</v>
          </cell>
          <cell r="AR7" t="str">
            <v>02</v>
          </cell>
          <cell r="AS7" t="str">
            <v>Programa Nacional de Seguridad Pública</v>
          </cell>
          <cell r="AU7" t="str">
            <v>020042</v>
          </cell>
          <cell r="AV7" t="str">
            <v>Transferencias a Órganos Autónomos</v>
          </cell>
          <cell r="AW7" t="str">
            <v>A/P</v>
          </cell>
          <cell r="DE7" t="str">
            <v>CAJA DE PREVISIÓN DE LA POLICÍA AUXILIAR DEL DF</v>
          </cell>
          <cell r="DF7" t="str">
            <v>NO</v>
          </cell>
          <cell r="DH7" t="str">
            <v>CAJA DE PREVISIÓN DE LA POLICÍA AUXILIAR DEL DF</v>
          </cell>
          <cell r="DI7" t="str">
            <v>NO</v>
          </cell>
        </row>
        <row r="8">
          <cell r="Y8" t="str">
            <v>CAJA DE PREVISIÓN PARA TRABAJADORES A LISTA DE RAYA DEL GDF</v>
          </cell>
          <cell r="AJ8" t="str">
            <v>02C001</v>
          </cell>
          <cell r="AK8" t="str">
            <v>SECRETARÍA DE GOBIERNO</v>
          </cell>
          <cell r="AL8" t="str">
            <v>UNIDAD RESPONSABLE: 02 C0 01 SECRETARÍA DE GOBIERNO</v>
          </cell>
          <cell r="AM8" t="str">
            <v>GOBIERNO</v>
          </cell>
          <cell r="AO8" t="str">
            <v>04</v>
          </cell>
          <cell r="AP8" t="str">
            <v>CONTROL Y EVALUACIÓN DE LA GESTIÓN GUBERNAMENTAL</v>
          </cell>
          <cell r="AR8" t="str">
            <v>03</v>
          </cell>
          <cell r="AS8" t="str">
            <v>Corredor Turístico Reforma-Centro Histórico</v>
          </cell>
          <cell r="AU8" t="str">
            <v>020258</v>
          </cell>
          <cell r="AV8" t="str">
            <v>Operar el programa nacional de seguridad pública</v>
          </cell>
          <cell r="AW8" t="str">
            <v>Programa</v>
          </cell>
          <cell r="DE8" t="str">
            <v>CAJA DE PREVISIÓN DE LA POLICÍA PREVENTIVA</v>
          </cell>
          <cell r="DF8" t="str">
            <v>NO</v>
          </cell>
          <cell r="DH8" t="str">
            <v>CAJA DE PREVISIÓN DE LA POLICÍA PREVENTIVA</v>
          </cell>
          <cell r="DI8" t="str">
            <v>NO</v>
          </cell>
        </row>
        <row r="9">
          <cell r="Y9" t="str">
            <v>COMISIÓN DE DERECHOS HUMANOS DEL DF</v>
          </cell>
          <cell r="AJ9" t="str">
            <v>02CD01</v>
          </cell>
          <cell r="AK9" t="str">
            <v>DELEGACIÓN ÁLVARO OBREGÓN</v>
          </cell>
          <cell r="AL9" t="str">
            <v>UNIDAD RESPONSABLE: 02 CD 01 DELEGACIÓN ÁLVARO OBREGÓN</v>
          </cell>
          <cell r="AM9" t="str">
            <v>AO</v>
          </cell>
          <cell r="AO9" t="str">
            <v>05</v>
          </cell>
          <cell r="AP9" t="str">
            <v>CONDUCCIÓN Y COORDINACIÓN DE LA POLÍTICA DE DESARROLLO</v>
          </cell>
          <cell r="AR9" t="str">
            <v>04</v>
          </cell>
          <cell r="AS9" t="str">
            <v>Infraestructura escolar de nivel básico</v>
          </cell>
          <cell r="AU9" t="str">
            <v>030001</v>
          </cell>
          <cell r="AV9" t="str">
            <v>Proporcionar servicios administrativos en el sector central del Distrito Federal</v>
          </cell>
          <cell r="AW9" t="str">
            <v>Acción</v>
          </cell>
          <cell r="DE9" t="str">
            <v>CAJA DE PREVISIÓN PARA TRABAJADORES A LISTA DE RAYA DEL GDF</v>
          </cell>
          <cell r="DF9" t="str">
            <v>NO</v>
          </cell>
          <cell r="DH9" t="str">
            <v>CAJA DE PREVISIÓN PARA TRABAJADORES A LISTA DE RAYA DEL GDF</v>
          </cell>
          <cell r="DI9" t="str">
            <v>NO</v>
          </cell>
        </row>
        <row r="10">
          <cell r="Y10" t="str">
            <v>CONSEJERÍA JURÍDICA Y SERVICIOS LEGALES</v>
          </cell>
          <cell r="AA10" t="str">
            <v>&lt;Seleccione una opción de esta lista&gt;</v>
          </cell>
          <cell r="AJ10" t="str">
            <v>02CD02</v>
          </cell>
          <cell r="AK10" t="str">
            <v>DELEGACIÓN AZCAPOTZALCO</v>
          </cell>
          <cell r="AL10" t="str">
            <v>UNIDAD RESPONSABLE: 02 CD 02 DELEGACIÓN AZCAPOTZALCO</v>
          </cell>
          <cell r="AM10" t="str">
            <v>AZC</v>
          </cell>
          <cell r="AO10" t="str">
            <v>06</v>
          </cell>
          <cell r="AP10" t="str">
            <v>ADMINISTRACIÓN DE LA HACIENDA PÚBLICA</v>
          </cell>
          <cell r="AR10" t="str">
            <v>06</v>
          </cell>
          <cell r="AS10" t="str">
            <v>Equidad en la Ciudad</v>
          </cell>
          <cell r="AU10" t="str">
            <v>030002</v>
          </cell>
          <cell r="AV10" t="str">
            <v>Realizar acciones en materia de adquisiciones y servicios generales del Gobierno del Distrito Federal</v>
          </cell>
          <cell r="AW10" t="str">
            <v>A/P</v>
          </cell>
          <cell r="DE10" t="str">
            <v>COMISIÓN DE DERECHOS HUMANOS DEL DF</v>
          </cell>
          <cell r="DF10" t="str">
            <v>NO</v>
          </cell>
          <cell r="DH10" t="str">
            <v>COMISIÓN DE DERECHOS HUMANOS DEL DF</v>
          </cell>
          <cell r="DI10" t="str">
            <v>NO</v>
          </cell>
        </row>
        <row r="11">
          <cell r="Y11" t="str">
            <v>CONSEJO DE EVALUACIÓN DEL DESARROLLO SOCIAL DEL DF</v>
          </cell>
          <cell r="AJ11" t="str">
            <v>02CD03</v>
          </cell>
          <cell r="AK11" t="str">
            <v>DELEGACIÓN BENITO JUÁREZ</v>
          </cell>
          <cell r="AL11" t="str">
            <v>UNIDAD RESPONSABLE: 02 CD 03 DELEGACIÓN BENITO JUÁREZ</v>
          </cell>
          <cell r="AM11" t="str">
            <v>BJ</v>
          </cell>
          <cell r="AO11" t="str">
            <v>07</v>
          </cell>
          <cell r="AP11" t="str">
            <v>PROCESOS ELECTORALES</v>
          </cell>
          <cell r="AR11" t="str">
            <v>11</v>
          </cell>
          <cell r="AS11" t="str">
            <v>Hábitat</v>
          </cell>
          <cell r="AU11" t="str">
            <v>030003</v>
          </cell>
          <cell r="AV11" t="str">
            <v>Operar el programa integral del Registro Civil</v>
          </cell>
          <cell r="AW11" t="str">
            <v>Programa</v>
          </cell>
          <cell r="DE11" t="str">
            <v>CONSEJERÍA JURÍDICA Y SERVICIOS LEGALES</v>
          </cell>
          <cell r="DF11" t="str">
            <v>NO</v>
          </cell>
          <cell r="DH11" t="str">
            <v>CONSEJERÍA JURÍDICA Y SERVICIOS LEGALES</v>
          </cell>
          <cell r="DI11" t="str">
            <v>NO</v>
          </cell>
        </row>
        <row r="12">
          <cell r="Y12" t="str">
            <v>CONSEJO DE LA JUDICATURA DEL DF</v>
          </cell>
          <cell r="AA12" t="str">
            <v>VAYA A LA HOJA INICIO Y SELECIONE EL PERIODO CORRESPONDIENTE A ESTE INFORME</v>
          </cell>
          <cell r="AJ12" t="str">
            <v>02CD04</v>
          </cell>
          <cell r="AK12" t="str">
            <v>DELEGACIÓN COYOACÁN</v>
          </cell>
          <cell r="AL12" t="str">
            <v>UNIDAD RESPONSABLE: 02 CD 04 DELEGACIÓN COYOACÁN</v>
          </cell>
          <cell r="AM12" t="str">
            <v>COY</v>
          </cell>
          <cell r="AO12" t="str">
            <v>08</v>
          </cell>
          <cell r="AP12" t="str">
            <v>SEGURIDAD PÚBLICA</v>
          </cell>
          <cell r="AR12" t="str">
            <v>12</v>
          </cell>
          <cell r="AS12" t="str">
            <v>Seguro Popular</v>
          </cell>
          <cell r="AU12" t="str">
            <v>030004</v>
          </cell>
          <cell r="AV12" t="str">
            <v>Proporcionar servicios legales</v>
          </cell>
          <cell r="AW12" t="str">
            <v>Acción</v>
          </cell>
          <cell r="DE12" t="str">
            <v>CONSEJO DE EVALUACIÓN DEL DESARROLLO SOCIAL DEL DF</v>
          </cell>
          <cell r="DF12" t="str">
            <v>NO</v>
          </cell>
          <cell r="DH12" t="str">
            <v>CONSEJO DE EVALUACIÓN DEL DESARROLLO SOCIAL DEL DF</v>
          </cell>
          <cell r="DI12" t="str">
            <v>NO</v>
          </cell>
        </row>
        <row r="13">
          <cell r="Y13" t="str">
            <v>CONTADURÍA MAYOR DE HACIENDA DE LA ALDF</v>
          </cell>
          <cell r="AJ13" t="str">
            <v>02CD05</v>
          </cell>
          <cell r="AK13" t="str">
            <v>DELEGACIÓN CUAJIMALPA DE MORELOS</v>
          </cell>
          <cell r="AL13" t="str">
            <v>UNIDAD RESPONSABLE: 02 CD 05 DELEGACIÓN CUAJIMALPA DE MORELOS</v>
          </cell>
          <cell r="AM13" t="str">
            <v>CUAJ</v>
          </cell>
          <cell r="AO13" t="str">
            <v>09</v>
          </cell>
          <cell r="AP13" t="str">
            <v>PROTECCIÓN CIVIL</v>
          </cell>
          <cell r="AR13" t="str">
            <v>15</v>
          </cell>
          <cell r="AS13" t="str">
            <v>Recuperación de espacios públicos</v>
          </cell>
          <cell r="AU13" t="str">
            <v>030006</v>
          </cell>
          <cell r="AV13" t="str">
            <v>Elaborar decretos de expropiación y desincorporación</v>
          </cell>
          <cell r="AW13" t="str">
            <v>Documento</v>
          </cell>
          <cell r="DE13" t="str">
            <v>CONSEJO DE LA JUDICATURA DEL DF</v>
          </cell>
          <cell r="DF13" t="str">
            <v>NO</v>
          </cell>
          <cell r="DH13" t="str">
            <v>CONSEJO DE LA JUDICATURA DEL DF</v>
          </cell>
          <cell r="DI13" t="str">
            <v>NO</v>
          </cell>
        </row>
        <row r="14">
          <cell r="Y14" t="str">
            <v>CONTRALORÍA GENERAL</v>
          </cell>
          <cell r="AJ14" t="str">
            <v>02CD06</v>
          </cell>
          <cell r="AK14" t="str">
            <v>DELEGACIÓN CUAUHTÉMOC</v>
          </cell>
          <cell r="AL14" t="str">
            <v>UNIDAD RESPONSABLE: 02 CD 06 DELEGACIÓN CUAUHTÉMOC</v>
          </cell>
          <cell r="AM14" t="str">
            <v>CUAU</v>
          </cell>
          <cell r="AO14" t="str">
            <v>10</v>
          </cell>
          <cell r="AP14" t="str">
            <v>READAPTACIÓN SOCIAL</v>
          </cell>
          <cell r="AR14">
            <v>16</v>
          </cell>
          <cell r="AS14" t="str">
            <v>Fortalecimiento de las funciones de las Delegaciones en Materia de Seguridad  Pública</v>
          </cell>
          <cell r="AU14" t="str">
            <v>030007</v>
          </cell>
          <cell r="AV14" t="str">
            <v>Publicar la Gaceta Oficial del Gobierno del Distrito Federal</v>
          </cell>
          <cell r="AW14" t="str">
            <v>Ejemplar</v>
          </cell>
          <cell r="DE14" t="str">
            <v>CONTADURÍA MAYOR DE HACIENDA DE LA ALDF</v>
          </cell>
          <cell r="DF14" t="str">
            <v>NO</v>
          </cell>
          <cell r="DH14" t="str">
            <v>CONTADURÍA MAYOR DE HACIENDA DE LA ALDF</v>
          </cell>
          <cell r="DI14" t="str">
            <v>NO</v>
          </cell>
        </row>
        <row r="15">
          <cell r="Y15" t="str">
            <v>CORPORACIÓN MEXICANA DE IMPRESIÓN S.A. DE C.V.</v>
          </cell>
          <cell r="AJ15" t="str">
            <v>02CD07</v>
          </cell>
          <cell r="AK15" t="str">
            <v>DELEGACIÓN GUSTAVO A. MADERO</v>
          </cell>
          <cell r="AL15" t="str">
            <v>UNIDAD RESPONSABLE: 02 CD 07 DELEGACIÓN GUSTAVO A. MADERO</v>
          </cell>
          <cell r="AM15" t="str">
            <v>GAM</v>
          </cell>
          <cell r="AO15" t="str">
            <v>11</v>
          </cell>
          <cell r="AP15" t="str">
            <v>PROCURACIÓN DE JUSTICIA</v>
          </cell>
          <cell r="AR15">
            <v>17</v>
          </cell>
          <cell r="AS15" t="str">
            <v>Fondo de Coinversión</v>
          </cell>
          <cell r="AU15" t="str">
            <v>030008</v>
          </cell>
          <cell r="AV15" t="str">
            <v>Administrar los recursos materiales y humanos del Gobierno del Distrito Federal</v>
          </cell>
          <cell r="AW15" t="str">
            <v>Acción</v>
          </cell>
          <cell r="DE15" t="str">
            <v>CONTRALORÍA GENERAL</v>
          </cell>
          <cell r="DF15" t="str">
            <v>NO</v>
          </cell>
          <cell r="DH15" t="str">
            <v>CONTRALORÍA GENERAL</v>
          </cell>
          <cell r="DI15" t="str">
            <v>NO</v>
          </cell>
        </row>
        <row r="16">
          <cell r="Y16" t="str">
            <v>DELEGACIÓN ÁLVARO OBREGÓN</v>
          </cell>
          <cell r="AJ16" t="str">
            <v>02CD08</v>
          </cell>
          <cell r="AK16" t="str">
            <v>DELEGACIÓN IZTACALCO</v>
          </cell>
          <cell r="AL16" t="str">
            <v>UNIDAD RESPONSABLE: 02 CD 08 DELEGACIÓN IZTACALCO</v>
          </cell>
          <cell r="AM16" t="str">
            <v>IZT</v>
          </cell>
          <cell r="AO16" t="str">
            <v>12</v>
          </cell>
          <cell r="AP16" t="str">
            <v>IGUALDAD DE GÉNERO</v>
          </cell>
          <cell r="AR16">
            <v>18</v>
          </cell>
          <cell r="AS16" t="str">
            <v>Programa para el Desarrollo de la Industria de Software y Pyme</v>
          </cell>
          <cell r="AU16" t="str">
            <v>030009</v>
          </cell>
          <cell r="AV16" t="str">
            <v>Administrar el patrimonio inmobiliario del Distrito Federal</v>
          </cell>
          <cell r="AW16" t="str">
            <v>A/P</v>
          </cell>
          <cell r="DE16" t="str">
            <v>CORPORACIÓN MEXICANA DE IMPRESIÓN S.A. DE C.V.</v>
          </cell>
          <cell r="DF16" t="str">
            <v>NO</v>
          </cell>
          <cell r="DH16" t="str">
            <v>CORPORACIÓN MEXICANA DE IMPRESIÓN S.A. DE C.V.</v>
          </cell>
          <cell r="DI16" t="str">
            <v>NO</v>
          </cell>
        </row>
        <row r="17">
          <cell r="Y17" t="str">
            <v>DELEGACIÓN AZCAPOTZALCO</v>
          </cell>
          <cell r="AJ17" t="str">
            <v>02CD09</v>
          </cell>
          <cell r="AK17" t="str">
            <v>DELEGACIÓN IZTAPALAPA</v>
          </cell>
          <cell r="AL17" t="str">
            <v>UNIDAD RESPONSABLE: 02 CD 09 DELEGACIÓN IZTAPALAPA</v>
          </cell>
          <cell r="AM17" t="str">
            <v>IZP</v>
          </cell>
          <cell r="AO17" t="str">
            <v>13</v>
          </cell>
          <cell r="AP17" t="str">
            <v>DESARROLLO Y ASISTENCIA SOCIAL</v>
          </cell>
          <cell r="AU17" t="str">
            <v>030010</v>
          </cell>
          <cell r="AV17" t="str">
            <v>Actualizar las normas de construcción</v>
          </cell>
          <cell r="AW17" t="str">
            <v>Estudio</v>
          </cell>
          <cell r="DE17" t="str">
            <v>DELEGACIÓN ÁLVARO OBREGÓN</v>
          </cell>
          <cell r="DF17" t="str">
            <v>SÍ</v>
          </cell>
          <cell r="DH17" t="str">
            <v>DELEGACIÓN ÁLVARO OBREGÓN</v>
          </cell>
          <cell r="DI17" t="str">
            <v>NO</v>
          </cell>
        </row>
        <row r="18">
          <cell r="Y18" t="str">
            <v>DELEGACIÓN BENITO JUÁREZ</v>
          </cell>
          <cell r="AJ18" t="str">
            <v>02CD10</v>
          </cell>
          <cell r="AK18" t="str">
            <v>DELEGACIÓN MAGDALENA CONTRERAS</v>
          </cell>
          <cell r="AL18" t="str">
            <v>UNIDAD RESPONSABLE: 02 CD 10 DELEGACIÓN MAGDALENA CONTRERAS</v>
          </cell>
          <cell r="AM18" t="str">
            <v>MC</v>
          </cell>
          <cell r="AO18" t="str">
            <v>15</v>
          </cell>
          <cell r="AP18" t="str">
            <v>PRESTACIONES Y SERVICIOS DE SEGURIDAD SOCIAL</v>
          </cell>
          <cell r="AU18" t="str">
            <v>030011</v>
          </cell>
          <cell r="AV18" t="str">
            <v>Realizar acciones en materia de administración de personal y política laboral</v>
          </cell>
          <cell r="AW18" t="str">
            <v>A/P</v>
          </cell>
          <cell r="DE18" t="str">
            <v>DELEGACIÓN AZCAPOTZALCO</v>
          </cell>
          <cell r="DF18" t="str">
            <v>SÍ</v>
          </cell>
          <cell r="DH18" t="str">
            <v>DELEGACIÓN AZCAPOTZALCO</v>
          </cell>
          <cell r="DI18" t="str">
            <v>NO</v>
          </cell>
        </row>
        <row r="19">
          <cell r="Y19" t="str">
            <v>DELEGACIÓN COYOACÁN</v>
          </cell>
          <cell r="AA19" t="str">
            <v>ELIJA LA UNIDAD RESPONSABLE CORRESPONDIENTE A ESTE INFORME</v>
          </cell>
          <cell r="AJ19" t="str">
            <v>02CD11</v>
          </cell>
          <cell r="AK19" t="str">
            <v>DELEGACIÓN MIGUEL HIDALGO</v>
          </cell>
          <cell r="AL19" t="str">
            <v>UNIDAD RESPONSABLE: 02 CD 11 DELEGACIÓN MIGUEL HIDALGO</v>
          </cell>
          <cell r="AM19" t="str">
            <v>MH</v>
          </cell>
          <cell r="AO19" t="str">
            <v>16</v>
          </cell>
          <cell r="AP19" t="str">
            <v>SALUD</v>
          </cell>
          <cell r="AU19" t="str">
            <v>030012</v>
          </cell>
          <cell r="AV19" t="str">
            <v>Cubrir las erogaciones por concepto de responsabilidad patrimonial</v>
          </cell>
          <cell r="AW19" t="str">
            <v>Resolución</v>
          </cell>
          <cell r="DE19" t="str">
            <v>DELEGACIÓN BENITO JUÁREZ</v>
          </cell>
          <cell r="DF19" t="str">
            <v>SÍ</v>
          </cell>
          <cell r="DH19" t="str">
            <v>DELEGACIÓN BENITO JUÁREZ</v>
          </cell>
          <cell r="DI19" t="str">
            <v>NO</v>
          </cell>
        </row>
        <row r="20">
          <cell r="Y20" t="str">
            <v>DELEGACIÓN CUAJIMALPA DE MORELOS</v>
          </cell>
          <cell r="AJ20" t="str">
            <v>02CD12</v>
          </cell>
          <cell r="AK20" t="str">
            <v>DELEGACIÓN MILPA ALTA</v>
          </cell>
          <cell r="AL20" t="str">
            <v>UNIDAD RESPONSABLE: 02 CD 12 DELEGACIÓN MILPA ALTA</v>
          </cell>
          <cell r="AM20" t="str">
            <v>MA</v>
          </cell>
          <cell r="AO20" t="str">
            <v>17</v>
          </cell>
          <cell r="AP20" t="str">
            <v>EDUCACIÓN</v>
          </cell>
          <cell r="AU20" t="str">
            <v>030013</v>
          </cell>
          <cell r="AV20" t="str">
            <v>Realizar acciones tendientes a la extinción y liquidación de fideicomisos</v>
          </cell>
          <cell r="AW20" t="str">
            <v>Acción</v>
          </cell>
          <cell r="DE20" t="str">
            <v>DELEGACIÓN COYOACÁN</v>
          </cell>
          <cell r="DF20" t="str">
            <v>SÍ</v>
          </cell>
          <cell r="DH20" t="str">
            <v>DELEGACIÓN COYOACÁN</v>
          </cell>
          <cell r="DI20" t="str">
            <v>NO</v>
          </cell>
        </row>
        <row r="21">
          <cell r="Y21" t="str">
            <v>DELEGACIÓN CUAUHTÉMOC</v>
          </cell>
          <cell r="AJ21" t="str">
            <v>02CD13</v>
          </cell>
          <cell r="AK21" t="str">
            <v>DELEGACIÓN TLÁHUAC</v>
          </cell>
          <cell r="AL21" t="str">
            <v>UNIDAD RESPONSABLE: 02 CD 13 DELEGACIÓN TLÁHUAC</v>
          </cell>
          <cell r="AM21" t="str">
            <v>TLAH</v>
          </cell>
          <cell r="AO21" t="str">
            <v>18</v>
          </cell>
          <cell r="AP21" t="str">
            <v>CIENCIA Y TECNOLOGÍA</v>
          </cell>
          <cell r="AU21" t="str">
            <v>030014</v>
          </cell>
          <cell r="AV21" t="str">
            <v>Atender asuntos y procedimientos jurídicos</v>
          </cell>
          <cell r="AW21" t="str">
            <v>Juicio</v>
          </cell>
          <cell r="DE21" t="str">
            <v>DELEGACIÓN CUAJIMALPA DE MORELOS</v>
          </cell>
          <cell r="DF21" t="str">
            <v>SÍ</v>
          </cell>
          <cell r="DH21" t="str">
            <v>DELEGACIÓN CUAJIMALPA DE MORELOS</v>
          </cell>
          <cell r="DI21" t="str">
            <v>NO</v>
          </cell>
        </row>
        <row r="22">
          <cell r="Y22" t="str">
            <v>DELEGACIÓN GUSTAVO A. MADERO</v>
          </cell>
          <cell r="AA22" t="str">
            <v>UNIDAD RESPONSABLE</v>
          </cell>
          <cell r="AJ22" t="str">
            <v>02CD14</v>
          </cell>
          <cell r="AK22" t="str">
            <v>DELEGACIÓN TLALPAN</v>
          </cell>
          <cell r="AL22" t="str">
            <v>UNIDAD RESPONSABLE: 02 CD 14 DELEGACIÓN TLALPAN</v>
          </cell>
          <cell r="AM22" t="str">
            <v>TLAL</v>
          </cell>
          <cell r="AO22" t="str">
            <v>19</v>
          </cell>
          <cell r="AP22" t="str">
            <v>CULTURA, ESPARCIMIENTO Y DEPORTE</v>
          </cell>
          <cell r="AU22" t="str">
            <v>030015</v>
          </cell>
          <cell r="AV22" t="str">
            <v>Realizar acciones de modernización administrativa</v>
          </cell>
          <cell r="AW22" t="str">
            <v>A/P</v>
          </cell>
          <cell r="DE22" t="str">
            <v>DELEGACIÓN CUAUHTÉMOC</v>
          </cell>
          <cell r="DF22" t="str">
            <v>SÍ</v>
          </cell>
          <cell r="DH22" t="str">
            <v>DELEGACIÓN CUAUHTÉMOC</v>
          </cell>
          <cell r="DI22" t="str">
            <v>NO</v>
          </cell>
        </row>
        <row r="23">
          <cell r="Y23" t="str">
            <v>DELEGACIÓN IZTACALCO</v>
          </cell>
          <cell r="AJ23" t="str">
            <v>02CD15</v>
          </cell>
          <cell r="AK23" t="str">
            <v>DELEGACIÓN VENUSTIANO CARRANZA</v>
          </cell>
          <cell r="AL23" t="str">
            <v>UNIDAD RESPONSABLE: 02 CD 15 DELEGACIÓN VENUSTIANO CARRANZA</v>
          </cell>
          <cell r="AM23" t="str">
            <v>VC</v>
          </cell>
          <cell r="AO23" t="str">
            <v>20</v>
          </cell>
          <cell r="AP23" t="str">
            <v>PROVISIÓN DE SERVICIOS E INFRAESTRUCTURA URBANOS</v>
          </cell>
          <cell r="AU23" t="str">
            <v>030016</v>
          </cell>
          <cell r="AV23" t="str">
            <v>Supervisar y realizar actividades para la debida integración de los actos jurídicos administrativos</v>
          </cell>
          <cell r="AW23" t="str">
            <v>Acción</v>
          </cell>
          <cell r="DE23" t="str">
            <v>DELEGACIÓN GUSTAVO A. MADERO</v>
          </cell>
          <cell r="DF23" t="str">
            <v>SÍ</v>
          </cell>
          <cell r="DH23" t="str">
            <v>DELEGACIÓN GUSTAVO A. MADERO</v>
          </cell>
          <cell r="DI23" t="str">
            <v>NO</v>
          </cell>
        </row>
        <row r="24">
          <cell r="Y24" t="str">
            <v>DELEGACIÓN IZTAPALAPA</v>
          </cell>
          <cell r="AJ24" t="str">
            <v>02CD16</v>
          </cell>
          <cell r="AK24" t="str">
            <v>DELEGACIÓN XOCHIMILCO</v>
          </cell>
          <cell r="AL24" t="str">
            <v>UNIDAD RESPONSABLE: 02 CD 16 DELEGACIÓN XOCHIMILCO</v>
          </cell>
          <cell r="AM24" t="str">
            <v>XOCH</v>
          </cell>
          <cell r="AO24" t="str">
            <v>21</v>
          </cell>
          <cell r="AP24" t="str">
            <v>FOMENTO Y APOYO A LOS ASENTAMIENTOS HUMANOS</v>
          </cell>
          <cell r="AR24" t="str">
            <v>Asociación</v>
          </cell>
          <cell r="AU24" t="str">
            <v>030017</v>
          </cell>
          <cell r="AV24" t="str">
            <v>Emitir dictámenes valuatorios de bienes muebles, inmuebles y fiscales</v>
          </cell>
          <cell r="AW24" t="str">
            <v>Dictamen</v>
          </cell>
          <cell r="DE24" t="str">
            <v>DELEGACIÓN IZTACALCO</v>
          </cell>
          <cell r="DF24" t="str">
            <v>SÍ</v>
          </cell>
          <cell r="DH24" t="str">
            <v>DELEGACIÓN IZTACALCO</v>
          </cell>
          <cell r="DI24" t="str">
            <v>NO</v>
          </cell>
        </row>
        <row r="25">
          <cell r="Y25" t="str">
            <v>DELEGACIÓN MAGDALENA CONTRERAS</v>
          </cell>
          <cell r="AJ25" t="str">
            <v>02CD17</v>
          </cell>
          <cell r="AK25" t="str">
            <v>SISTEMA DE RADIO Y TELEVISIÓN DIGITAL DEL GDF</v>
          </cell>
          <cell r="AL25" t="str">
            <v>UNIDAD RESPONSABLE: 02 CD 17 SISTEMA DE RADIO Y TELEVISIÓN DIGITAL DEL GDF</v>
          </cell>
          <cell r="AM25" t="str">
            <v>RYT</v>
          </cell>
          <cell r="AO25" t="str">
            <v>22</v>
          </cell>
          <cell r="AP25" t="str">
            <v>REGULACIÓN VIAL Y TRANSPORTE PÚBLICO</v>
          </cell>
          <cell r="AR25" t="str">
            <v>Empresa</v>
          </cell>
          <cell r="AU25" t="str">
            <v>030018</v>
          </cell>
          <cell r="AV25" t="str">
            <v>Otorgar Servicios de Apoyo Administrativo en delegaciones</v>
          </cell>
          <cell r="AW25" t="str">
            <v>Apoyo</v>
          </cell>
          <cell r="DE25" t="str">
            <v>DELEGACIÓN IZTAPALAPA</v>
          </cell>
          <cell r="DF25" t="str">
            <v>SÍ</v>
          </cell>
          <cell r="DH25" t="str">
            <v>DELEGACIÓN IZTAPALAPA</v>
          </cell>
          <cell r="DI25" t="str">
            <v>NO</v>
          </cell>
        </row>
        <row r="26">
          <cell r="Y26" t="str">
            <v>DELEGACIÓN MIGUEL HIDALGO</v>
          </cell>
          <cell r="AJ26" t="str">
            <v>02OD03</v>
          </cell>
          <cell r="AK26" t="str">
            <v>SISTEMA DE RADIO Y TELEVISIÓN DIGITAL DEL GDF</v>
          </cell>
          <cell r="AL26" t="str">
            <v>UNIDAD RESPONSABLE: 02 OD 03 SISTEMA DE RADIO Y TELEVISIÓN DIGITAL DEL GDF</v>
          </cell>
          <cell r="AM26" t="str">
            <v>RYT</v>
          </cell>
          <cell r="AO26" t="str">
            <v>23</v>
          </cell>
          <cell r="AP26" t="str">
            <v>AGUA POTABLE</v>
          </cell>
          <cell r="AR26" t="str">
            <v>Grupo</v>
          </cell>
          <cell r="AU26" t="str">
            <v>030019</v>
          </cell>
          <cell r="AV26" t="str">
            <v>Intervenir en juicios jurídicos contenciosos</v>
          </cell>
          <cell r="AW26" t="str">
            <v>Acción</v>
          </cell>
          <cell r="DE26" t="str">
            <v>DELEGACIÓN MAGDALENA CONTRERAS</v>
          </cell>
          <cell r="DF26" t="str">
            <v>SÍ</v>
          </cell>
          <cell r="DH26" t="str">
            <v>DELEGACIÓN MAGDALENA CONTRERAS</v>
          </cell>
          <cell r="DI26" t="str">
            <v>NO</v>
          </cell>
        </row>
        <row r="27">
          <cell r="Y27" t="str">
            <v>DELEGACIÓN MILPA ALTA</v>
          </cell>
          <cell r="AJ27" t="str">
            <v>03C001</v>
          </cell>
          <cell r="AK27" t="str">
            <v>SECRETARÍA DE DESARROLLO URBANO Y VIVIENDA</v>
          </cell>
          <cell r="AL27" t="str">
            <v>UNIDAD RESPONSABLE: 03 C0 01 SECRETARÍA DE DESARROLLO URBANO Y VIVIENDA</v>
          </cell>
          <cell r="AM27" t="str">
            <v>SEDUVI</v>
          </cell>
          <cell r="AO27" t="str">
            <v>24</v>
          </cell>
          <cell r="AP27" t="str">
            <v>DRENAJE Y TRATAMIENTO DE AGUAS NEGRAS</v>
          </cell>
          <cell r="AR27" t="str">
            <v>Persona</v>
          </cell>
          <cell r="AU27" t="str">
            <v>030020</v>
          </cell>
          <cell r="AV27" t="str">
            <v>Impartir cursos de capacitación y actualización a servidores públicos</v>
          </cell>
          <cell r="AW27" t="str">
            <v>Curso</v>
          </cell>
          <cell r="DE27" t="str">
            <v>DELEGACIÓN MIGUEL HIDALGO</v>
          </cell>
          <cell r="DF27" t="str">
            <v>SÍ</v>
          </cell>
          <cell r="DH27" t="str">
            <v>DELEGACIÓN MIGUEL HIDALGO</v>
          </cell>
          <cell r="DI27" t="str">
            <v>NO</v>
          </cell>
        </row>
        <row r="28">
          <cell r="Y28" t="str">
            <v>DELEGACIÓN TLÁHUAC</v>
          </cell>
          <cell r="AJ28" t="str">
            <v>03PDIV</v>
          </cell>
          <cell r="AK28" t="str">
            <v>INSTITUTO DE VIVIENDA DEL DF</v>
          </cell>
          <cell r="AL28" t="str">
            <v>UNIDAD RESPONSABLE: 03 PD IV INSTITUTO DE VIVIENDA DEL DF</v>
          </cell>
          <cell r="AM28" t="str">
            <v>INVIDF</v>
          </cell>
          <cell r="AO28" t="str">
            <v>25</v>
          </cell>
          <cell r="AP28" t="str">
            <v>PROTECCIÓN AL MEDIO AMBIENTE Y LOS RECURSOS NATURALES</v>
          </cell>
          <cell r="AU28" t="str">
            <v>030021</v>
          </cell>
          <cell r="AV28" t="str">
            <v>Evaluar el desempeño y desarrollo profesional de los servidores públicos del Gobierno del Distrito Federal</v>
          </cell>
          <cell r="AW28" t="str">
            <v>A/P</v>
          </cell>
          <cell r="DE28" t="str">
            <v>DELEGACIÓN MILPA ALTA</v>
          </cell>
          <cell r="DF28" t="str">
            <v>SÍ</v>
          </cell>
          <cell r="DH28" t="str">
            <v>DELEGACIÓN MILPA ALTA</v>
          </cell>
          <cell r="DI28" t="str">
            <v>NO</v>
          </cell>
        </row>
        <row r="29">
          <cell r="Y29" t="str">
            <v>DELEGACIÓN TLALPAN</v>
          </cell>
          <cell r="AJ29" t="str">
            <v>04C001</v>
          </cell>
          <cell r="AK29" t="str">
            <v>SECRETARÍA DE DESARROLLO ECONÓMICO</v>
          </cell>
          <cell r="AL29" t="str">
            <v>UNIDAD RESPONSABLE: 04 C0 01 SECRETARÍA DE DESARROLLO ECONÓMICO</v>
          </cell>
          <cell r="AM29" t="str">
            <v>SEDECO</v>
          </cell>
          <cell r="AO29" t="str">
            <v>26</v>
          </cell>
          <cell r="AP29" t="str">
            <v>PRODUCCIÓN Y COMERCIALIZACIÓN DE BIENES Y SERVICIOS</v>
          </cell>
          <cell r="AU29" t="str">
            <v>030022</v>
          </cell>
          <cell r="AV29" t="str">
            <v>Administrar la red principal de datos del Gobierno del Distrito Federal y sitios web</v>
          </cell>
          <cell r="AW29" t="str">
            <v>A/P</v>
          </cell>
          <cell r="DE29" t="str">
            <v>DELEGACIÓN TLÁHUAC</v>
          </cell>
          <cell r="DF29" t="str">
            <v>SÍ</v>
          </cell>
          <cell r="DH29" t="str">
            <v>DELEGACIÓN TLÁHUAC</v>
          </cell>
          <cell r="DI29" t="str">
            <v>NO</v>
          </cell>
        </row>
        <row r="30">
          <cell r="Y30" t="str">
            <v>DELEGACIÓN VENUSTIANO CARRANZA</v>
          </cell>
          <cell r="AJ30" t="str">
            <v>04P0DS</v>
          </cell>
          <cell r="AK30" t="str">
            <v>FONDO PARA EL DESARROLLO SOCIAL DE LA CIUDAD DE MÉXICO</v>
          </cell>
          <cell r="AL30" t="str">
            <v>UNIDAD RESPONSABLE: 04 P0 DS FONDO PARA EL DESARROLLO SOCIAL DE LA CIUDAD DE MÉXICO</v>
          </cell>
          <cell r="AM30" t="str">
            <v>FONDESO</v>
          </cell>
          <cell r="AO30" t="str">
            <v>27</v>
          </cell>
          <cell r="AP30" t="str">
            <v>FOMENTO ECONÓMICO</v>
          </cell>
          <cell r="AU30" t="str">
            <v>030023</v>
          </cell>
          <cell r="AV30" t="str">
            <v>Atender el sistema delegacional de orientación, información y quejas</v>
          </cell>
          <cell r="AW30" t="str">
            <v>A/P</v>
          </cell>
          <cell r="DE30" t="str">
            <v>DELEGACIÓN TLALPAN</v>
          </cell>
          <cell r="DF30" t="str">
            <v>SÍ</v>
          </cell>
          <cell r="DH30" t="str">
            <v>DELEGACIÓN TLALPAN</v>
          </cell>
          <cell r="DI30" t="str">
            <v>NO</v>
          </cell>
        </row>
        <row r="31">
          <cell r="Y31" t="str">
            <v>DELEGACIÓN XOCHIMILCO</v>
          </cell>
          <cell r="AJ31" t="str">
            <v>05C001</v>
          </cell>
          <cell r="AK31" t="str">
            <v>SECRETARÍA DE TURISMO</v>
          </cell>
          <cell r="AL31" t="str">
            <v>UNIDAD RESPONSABLE: 05 C0 01 SECRETARÍA DE TURISMO</v>
          </cell>
          <cell r="AM31" t="str">
            <v>TURISMO</v>
          </cell>
          <cell r="AO31" t="str">
            <v>28</v>
          </cell>
          <cell r="AP31" t="str">
            <v>DESARROLLO RURAL</v>
          </cell>
          <cell r="AU31" t="str">
            <v>030024</v>
          </cell>
          <cell r="AV31" t="str">
            <v>Operar el programa de participación social y de fomento a la cultura cívica</v>
          </cell>
          <cell r="AW31" t="str">
            <v>Acción</v>
          </cell>
          <cell r="DE31" t="str">
            <v>DELEGACIÓN VENUSTIANO CARRANZA</v>
          </cell>
          <cell r="DF31" t="str">
            <v>SÍ</v>
          </cell>
          <cell r="DH31" t="str">
            <v>DELEGACIÓN VENUSTIANO CARRANZA</v>
          </cell>
          <cell r="DI31" t="str">
            <v>NO</v>
          </cell>
        </row>
        <row r="32">
          <cell r="Y32" t="str">
            <v>FIDEICOMISO DE RECUPERACIÓN CREDITICIA DEL DF</v>
          </cell>
          <cell r="AJ32" t="str">
            <v>05P0PT</v>
          </cell>
          <cell r="AK32" t="str">
            <v>FONDO MIXTO DE PROMOCIÓN TURÍSTICA</v>
          </cell>
          <cell r="AL32" t="str">
            <v>UNIDAD RESPONSABLE: 05 P0 PT FONDO MIXTO DE PROMOCIÓN TURÍSTICA</v>
          </cell>
          <cell r="AM32" t="str">
            <v>FONDOMIX</v>
          </cell>
          <cell r="AO32" t="str">
            <v>29</v>
          </cell>
          <cell r="AP32" t="str">
            <v>FOMENTO DEL EMPLEO Y LA PRODUCTIVIDAD</v>
          </cell>
          <cell r="AU32" t="str">
            <v>030025</v>
          </cell>
          <cell r="AV32" t="str">
            <v>Operar el programa de ingenieros como peritos de tránsito terrestre</v>
          </cell>
          <cell r="AW32" t="str">
            <v>Programa</v>
          </cell>
          <cell r="DE32" t="str">
            <v>DELEGACIÓN XOCHIMILCO</v>
          </cell>
          <cell r="DF32" t="str">
            <v>SÍ</v>
          </cell>
          <cell r="DH32" t="str">
            <v>DELEGACIÓN XOCHIMILCO</v>
          </cell>
          <cell r="DI32" t="str">
            <v>SÍ</v>
          </cell>
        </row>
        <row r="33">
          <cell r="Y33" t="str">
            <v>FIDEICOMISO DEL CENTRO HISTÓRICO</v>
          </cell>
          <cell r="AJ33" t="str">
            <v>06C001</v>
          </cell>
          <cell r="AK33" t="str">
            <v>SECRETARÍA DE MEDIO AMBIENTE</v>
          </cell>
          <cell r="AL33" t="str">
            <v>UNIDAD RESPONSABLE: 06 C0 01 SECRETARÍA DE MEDIO AMBIENTE</v>
          </cell>
          <cell r="AM33" t="str">
            <v>AMBIENTE</v>
          </cell>
          <cell r="AU33" t="str">
            <v>030026</v>
          </cell>
          <cell r="AV33" t="str">
            <v>Operar el programa estatal de modernización del registro público de la propiedad</v>
          </cell>
          <cell r="AW33" t="str">
            <v>A/P</v>
          </cell>
          <cell r="DE33" t="str">
            <v>FIDEICOMISO DE RECUPERACIÓN CREDITICIA DEL DF</v>
          </cell>
          <cell r="DF33" t="str">
            <v>NO</v>
          </cell>
          <cell r="DH33" t="str">
            <v>FIDEICOMISO DE RECUPERACIÓN CREDITICIA DEL DF</v>
          </cell>
          <cell r="DI33" t="str">
            <v>SÍ</v>
          </cell>
        </row>
        <row r="34">
          <cell r="Y34" t="str">
            <v>FIDEICOMISO EDUCACIÓN GARANTIZADA DEL DF</v>
          </cell>
          <cell r="AJ34" t="str">
            <v>06CD03</v>
          </cell>
          <cell r="AK34" t="str">
            <v>SISTEMA DE AGUAS DE LA CIUDAD DE MÉXICO</v>
          </cell>
          <cell r="AL34" t="str">
            <v>UNIDAD RESPONSABLE: 06 CD 03 SISTEMA DE AGUAS DE LA CIUDAD DE MÉXICO</v>
          </cell>
          <cell r="AM34" t="str">
            <v>SACM</v>
          </cell>
          <cell r="AR34" t="str">
            <v>Álvaro Obregón</v>
          </cell>
          <cell r="AU34" t="str">
            <v>030059</v>
          </cell>
          <cell r="AV34" t="str">
            <v>Otorgar Servicios de Apoyo Administrativo</v>
          </cell>
          <cell r="AW34" t="str">
            <v>A/P</v>
          </cell>
          <cell r="DE34" t="str">
            <v>FIDEICOMISO DEL CENTRO HISTÓRICO</v>
          </cell>
          <cell r="DF34" t="str">
            <v>NO</v>
          </cell>
          <cell r="DH34" t="str">
            <v>FIDEICOMISO DEL CENTRO HISTÓRICO</v>
          </cell>
          <cell r="DI34" t="str">
            <v>SÍ</v>
          </cell>
        </row>
        <row r="35">
          <cell r="Y35" t="str">
            <v>FIDEICOMISO FONDO DE APOYO A LA PROCURACIÓN DE JUSTICIA EN EL DF</v>
          </cell>
          <cell r="AJ35" t="str">
            <v>06P0FA</v>
          </cell>
          <cell r="AK35" t="str">
            <v>FONDO AMBIENTAL PÚBLICO DEL DF</v>
          </cell>
          <cell r="AL35" t="str">
            <v>UNIDAD RESPONSABLE: 06 P0 FA FONDO AMBIENTAL PÚBLICO DEL DF</v>
          </cell>
          <cell r="AM35" t="str">
            <v>FAPDF</v>
          </cell>
          <cell r="AR35" t="str">
            <v>Azcapotzalco</v>
          </cell>
          <cell r="AU35" t="str">
            <v>030060</v>
          </cell>
          <cell r="AV35" t="str">
            <v>Cubrir compromisos pendientes de acciones realizadas en ejercicios anteriores</v>
          </cell>
          <cell r="AW35" t="str">
            <v>S/N</v>
          </cell>
          <cell r="DE35" t="str">
            <v>FIDEICOMISO EDUCACIÓN GARANTIZADA DEL DF</v>
          </cell>
          <cell r="DF35" t="str">
            <v>NO</v>
          </cell>
          <cell r="DH35" t="str">
            <v>FIDEICOMISO EDUCACIÓN GARANTIZADA DEL DF</v>
          </cell>
          <cell r="DI35" t="str">
            <v>SÍ</v>
          </cell>
        </row>
        <row r="36">
          <cell r="Y36" t="str">
            <v>FIDEICOMISO INNOVA DEL DF</v>
          </cell>
          <cell r="AJ36" t="str">
            <v>07C001</v>
          </cell>
          <cell r="AK36" t="str">
            <v>SECRETARÍA DE OBRAS Y SERVICIOS</v>
          </cell>
          <cell r="AL36" t="str">
            <v>UNIDAD RESPONSABLE: 07 C0 01 SECRETARÍA DE OBRAS Y SERVICIOS</v>
          </cell>
          <cell r="AM36" t="str">
            <v>SOS</v>
          </cell>
          <cell r="AR36" t="str">
            <v>Benito Juárez</v>
          </cell>
          <cell r="AU36" t="str">
            <v>030258</v>
          </cell>
          <cell r="AV36" t="str">
            <v>Operar el programa nacional de seguridad</v>
          </cell>
          <cell r="AW36" t="str">
            <v>Programa</v>
          </cell>
          <cell r="DE36" t="str">
            <v>FIDEICOMISO FONDO DE APOYO A LA PROCURACIÓN DE JUSTICIA EN EL DF</v>
          </cell>
          <cell r="DF36" t="str">
            <v>NO</v>
          </cell>
          <cell r="DH36" t="str">
            <v>FIDEICOMISO FONDO DE APOYO A LA PROCURACIÓN DE JUSTICIA EN EL DF</v>
          </cell>
          <cell r="DI36" t="str">
            <v>SÍ</v>
          </cell>
        </row>
        <row r="37">
          <cell r="Y37" t="str">
            <v>FIDEICOMISO MUSEO DE ARTE POPULAR</v>
          </cell>
          <cell r="AJ37" t="str">
            <v>07PFCH</v>
          </cell>
          <cell r="AK37" t="str">
            <v>FIDEICOMISO DEL CENTRO HISTÓRICO</v>
          </cell>
          <cell r="AL37" t="str">
            <v>UNIDAD RESPONSABLE: 07 PF CH FIDEICOMISO DEL CENTRO HISTÓRICO</v>
          </cell>
          <cell r="AM37" t="str">
            <v>FICENTRO</v>
          </cell>
          <cell r="AR37" t="str">
            <v>Coyoacán</v>
          </cell>
          <cell r="AU37" t="str">
            <v>030260</v>
          </cell>
          <cell r="AV37" t="str">
            <v>Cubrir compromisos pendientes de acciones realizadas en ejercicios anteriores</v>
          </cell>
          <cell r="AW37" t="str">
            <v>S/N</v>
          </cell>
          <cell r="DE37" t="str">
            <v>FIDEICOMISO INNOVA DEL DF</v>
          </cell>
          <cell r="DF37" t="str">
            <v>NO</v>
          </cell>
          <cell r="DH37" t="str">
            <v>FIDEICOMISO INNOVA DEL DF</v>
          </cell>
          <cell r="DI37" t="str">
            <v>SÍ</v>
          </cell>
        </row>
        <row r="38">
          <cell r="Y38" t="str">
            <v>FIDEICOMISO MUSEO DEL ESTANQUILLO</v>
          </cell>
          <cell r="AJ38" t="str">
            <v>07PFMV</v>
          </cell>
          <cell r="AK38" t="str">
            <v>FIDEICOMISO PARA EL MEJORAMIENTO DE LAS VÍAS DE COMUNICACIÓN DEL DF</v>
          </cell>
          <cell r="AL38" t="str">
            <v>UNIDAD RESPONSABLE: 07 PF MV FIDEICOMISO PARA EL MEJORAMIENTO DE LAS VÍAS DE COMUNICACIÓN DEL DF</v>
          </cell>
          <cell r="AM38" t="str">
            <v>FIMEVIC</v>
          </cell>
          <cell r="AR38" t="str">
            <v>Cuajimalpa de Morelos</v>
          </cell>
          <cell r="AU38" t="str">
            <v>040002</v>
          </cell>
          <cell r="AV38" t="str">
            <v>Coordinar el sistema de control y evaluación del GDF</v>
          </cell>
          <cell r="AW38" t="str">
            <v>A/P</v>
          </cell>
          <cell r="DE38" t="str">
            <v>FIDEICOMISO MUSEO DE ARTE POPULAR</v>
          </cell>
          <cell r="DF38" t="str">
            <v>NO</v>
          </cell>
          <cell r="DH38" t="str">
            <v>FIDEICOMISO MUSEO DE ARTE POPULAR</v>
          </cell>
          <cell r="DI38" t="str">
            <v>SÍ</v>
          </cell>
        </row>
        <row r="39">
          <cell r="Y39" t="str">
            <v>FIDEICOMISO PARA EL FONDO DE PROMOCIÓN PARA EL FINANCIAMIENTO DEL TRANSPORTE PÚBLICO</v>
          </cell>
          <cell r="AJ39" t="str">
            <v>08C001</v>
          </cell>
          <cell r="AK39" t="str">
            <v>SECRETARÍA DE DESARROLLO SOCIAL</v>
          </cell>
          <cell r="AL39" t="str">
            <v>UNIDAD RESPONSABLE: 08 C0 01 SECRETARÍA DE DESARROLLO SOCIAL</v>
          </cell>
          <cell r="AM39" t="str">
            <v>SEDESO</v>
          </cell>
          <cell r="AO39" t="str">
            <v>Adquisición de equipo de rescate y emergencias</v>
          </cell>
          <cell r="AR39" t="str">
            <v>Cuauhtémoc</v>
          </cell>
          <cell r="AU39" t="str">
            <v>040003</v>
          </cell>
          <cell r="AV39" t="str">
            <v>Ejecutar el programa de evaluación y seguimiento del control interno del Gobierno del Distrito Federal</v>
          </cell>
          <cell r="AW39" t="str">
            <v>Programa</v>
          </cell>
          <cell r="DE39" t="str">
            <v>FIDEICOMISO MUSEO DEL ESTANQUILLO</v>
          </cell>
          <cell r="DF39" t="str">
            <v>NO</v>
          </cell>
          <cell r="DH39" t="str">
            <v>FIDEICOMISO MUSEO DEL ESTANQUILLO</v>
          </cell>
          <cell r="DI39" t="str">
            <v>SÍ</v>
          </cell>
        </row>
        <row r="40">
          <cell r="Y40" t="str">
            <v>FIDEICOMISO PARA EL MEJORAMIENTO DE LAS VÍAS DE COMUNICACIÓN DEL DF</v>
          </cell>
          <cell r="AJ40" t="str">
            <v>08PDCE</v>
          </cell>
          <cell r="AK40" t="str">
            <v>CONSEJO DE EVALUACIÓN DEL DESARROLLO SOCIAL DEL DF</v>
          </cell>
          <cell r="AL40" t="str">
            <v>UNIDAD RESPONSABLE: 08 PD CE CONSEJO DE EVALUACIÓN DEL DESARROLLO SOCIAL DEL DF</v>
          </cell>
          <cell r="AM40" t="str">
            <v>CONSEJO</v>
          </cell>
          <cell r="AO40" t="str">
            <v>Atención de vivienda en riesgo</v>
          </cell>
          <cell r="AR40" t="str">
            <v>Gustavo A. Madero</v>
          </cell>
          <cell r="AU40" t="str">
            <v>040004</v>
          </cell>
          <cell r="AV40" t="str">
            <v>Ejecutar el programa anual de auditorias</v>
          </cell>
          <cell r="AW40" t="str">
            <v>Programa</v>
          </cell>
          <cell r="DE40" t="str">
            <v>FIDEICOMISO PARA EL FONDO DE PROMOCIÓN PARA EL FINANCIAMIENTO DEL TRANSPORTE PÚBLICO</v>
          </cell>
          <cell r="DF40" t="str">
            <v>NO</v>
          </cell>
          <cell r="DH40" t="str">
            <v>FIDEICOMISO PARA EL FONDO DE PROMOCIÓN PARA EL FINANCIAMIENTO DEL TRANSPORTE PÚBLICO</v>
          </cell>
          <cell r="DI40" t="str">
            <v>SÍ</v>
          </cell>
        </row>
        <row r="41">
          <cell r="Y41" t="str">
            <v>FIDEICOMISO PÚBLICO "CIUDAD DIGITAL"</v>
          </cell>
          <cell r="AJ41" t="str">
            <v>08PDIJ</v>
          </cell>
          <cell r="AK41" t="str">
            <v>INSTITUTO DE LA JUVENTUD DEL DF</v>
          </cell>
          <cell r="AL41" t="str">
            <v>UNIDAD RESPONSABLE: 08 PD IJ INSTITUTO DE LA JUVENTUD DEL DF</v>
          </cell>
          <cell r="AM41" t="str">
            <v>INJUVEDF</v>
          </cell>
          <cell r="AO41" t="str">
            <v>Construcción de muros de contención</v>
          </cell>
          <cell r="AR41" t="str">
            <v>Iztacalco</v>
          </cell>
          <cell r="AU41" t="str">
            <v>040005</v>
          </cell>
          <cell r="AV41" t="str">
            <v>Resolver procedimientos disciplinarios</v>
          </cell>
          <cell r="AW41" t="str">
            <v>A/P</v>
          </cell>
          <cell r="DE41" t="str">
            <v>FIDEICOMISO PARA EL MEJORAMIENTO DE LAS VÍAS DE COMUNICACIÓN DEL DF</v>
          </cell>
          <cell r="DF41" t="str">
            <v>NO</v>
          </cell>
          <cell r="DH41" t="str">
            <v>FIDEICOMISO PARA EL MEJORAMIENTO DE LAS VÍAS DE COMUNICACIÓN DEL DF</v>
          </cell>
          <cell r="DI41" t="str">
            <v>SÍ</v>
          </cell>
        </row>
        <row r="42">
          <cell r="Y42" t="str">
            <v>FIDEICOMISO PÚBLICO COMPLEJO AMBIENTAL "XOCHIMILCO"</v>
          </cell>
          <cell r="AJ42" t="str">
            <v>08PDIM</v>
          </cell>
          <cell r="AK42" t="str">
            <v>INSTITUTO DE LAS MUJERES DEL DF</v>
          </cell>
          <cell r="AL42" t="str">
            <v>UNIDAD RESPONSABLE: 08 PD IM INSTITUTO DE LAS MUJERES DEL DF</v>
          </cell>
          <cell r="AM42" t="str">
            <v>INMUJERESDF</v>
          </cell>
          <cell r="AO42" t="str">
            <v>Relleno de minas y taludes</v>
          </cell>
          <cell r="AR42" t="str">
            <v>Iztapalapa</v>
          </cell>
          <cell r="AU42" t="str">
            <v>040006</v>
          </cell>
          <cell r="AV42" t="str">
            <v>Coordinar la red de contralorías ciudadanas</v>
          </cell>
          <cell r="AW42" t="str">
            <v>A/P</v>
          </cell>
          <cell r="DE42" t="str">
            <v>FIDEICOMISO PÚBLICO "CIUDAD DIGITAL"</v>
          </cell>
          <cell r="DF42" t="str">
            <v>NO</v>
          </cell>
          <cell r="DH42" t="str">
            <v>FIDEICOMISO PÚBLICO "CIUDAD DIGITAL"</v>
          </cell>
          <cell r="DI42" t="str">
            <v>SÍ</v>
          </cell>
        </row>
        <row r="43">
          <cell r="Y43" t="str">
            <v>FONDO AMBIENTAL PÚBLICO DEL DF</v>
          </cell>
          <cell r="AJ43" t="str">
            <v>08PDPS</v>
          </cell>
          <cell r="AK43" t="str">
            <v>PROCURADURÍA SOCIAL DEL DF</v>
          </cell>
          <cell r="AL43" t="str">
            <v>UNIDAD RESPONSABLE: 08 PD PS PROCURADURÍA SOCIAL DEL DF</v>
          </cell>
          <cell r="AM43" t="str">
            <v>PROSOC</v>
          </cell>
          <cell r="AR43" t="str">
            <v>Magdalena Contreras</v>
          </cell>
          <cell r="AU43" t="str">
            <v>040007</v>
          </cell>
          <cell r="AV43" t="str">
            <v>Procesar las declaraciones de situación patrimonial de los servidores públicos</v>
          </cell>
          <cell r="AW43" t="str">
            <v>Declaración</v>
          </cell>
          <cell r="DE43" t="str">
            <v>FIDEICOMISO PÚBLICO COMPLEJO AMBIENTAL "XOCHIMILCO"</v>
          </cell>
          <cell r="DF43" t="str">
            <v>NO</v>
          </cell>
          <cell r="DH43" t="str">
            <v>FIDEICOMISO PÚBLICO COMPLEJO AMBIENTAL "XOCHIMILCO"</v>
          </cell>
          <cell r="DI43" t="str">
            <v>SÍ</v>
          </cell>
        </row>
        <row r="44">
          <cell r="Y44" t="str">
            <v>FONDO DE DESARROLLO ECONÓMICO DEL DF</v>
          </cell>
          <cell r="AJ44" t="str">
            <v>09C001</v>
          </cell>
          <cell r="AK44" t="str">
            <v>SECRETARÍA DE FINANZAS</v>
          </cell>
          <cell r="AL44" t="str">
            <v>UNIDAD RESPONSABLE: 09 C0 01 SECRETARÍA DE FINANZAS</v>
          </cell>
          <cell r="AM44" t="str">
            <v>FINANZAS</v>
          </cell>
          <cell r="AR44" t="str">
            <v>Miguel Hidalgo</v>
          </cell>
          <cell r="AU44" t="str">
            <v>040008</v>
          </cell>
          <cell r="AV44" t="str">
            <v>Captar, recibir y resolver quejas o denuncias de la gestión pública</v>
          </cell>
          <cell r="AW44" t="str">
            <v>Queja</v>
          </cell>
          <cell r="DE44" t="str">
            <v>FONDO AMBIENTAL PÚBLICO DEL DF</v>
          </cell>
          <cell r="DF44" t="str">
            <v>NO</v>
          </cell>
          <cell r="DH44" t="str">
            <v>FONDO AMBIENTAL PÚBLICO DEL DF</v>
          </cell>
          <cell r="DI44" t="str">
            <v>NO</v>
          </cell>
        </row>
        <row r="45">
          <cell r="Y45" t="str">
            <v>FONDO DE SEGURIDAD PÚBLICA DEL DF</v>
          </cell>
          <cell r="AJ45" t="str">
            <v>09PFCD</v>
          </cell>
          <cell r="AK45" t="str">
            <v>FIDEICOMISO PÚBLICO "CIUDAD DIGITAL"</v>
          </cell>
          <cell r="AL45" t="str">
            <v>UNIDAD RESPONSABLE: 09 PF CD FIDEICOMISO PÚBLICO "CIUDAD DIGITAL"</v>
          </cell>
          <cell r="AM45" t="str">
            <v>DIGITAL</v>
          </cell>
          <cell r="AR45" t="str">
            <v>Milpa Alta</v>
          </cell>
          <cell r="AU45" t="str">
            <v>040042</v>
          </cell>
          <cell r="AV45" t="str">
            <v>Transferencias a Órganos Autónomos</v>
          </cell>
          <cell r="AW45" t="str">
            <v>A/P</v>
          </cell>
          <cell r="DE45" t="str">
            <v>FONDO DE DESARROLLO ECONÓMICO DEL DF</v>
          </cell>
          <cell r="DF45" t="str">
            <v>NO</v>
          </cell>
          <cell r="DH45" t="str">
            <v>FONDO DE DESARROLLO ECONÓMICO DEL DF</v>
          </cell>
          <cell r="DI45" t="str">
            <v>NO</v>
          </cell>
        </row>
        <row r="46">
          <cell r="Y46" t="str">
            <v>FONDO MIXTO DE PROMOCIÓN TURÍSTICA</v>
          </cell>
          <cell r="AJ46" t="str">
            <v>09PFRC</v>
          </cell>
          <cell r="AK46" t="str">
            <v>FIDEICOMISO DE RECUPERACIÓN CREDITICIA DEL DF</v>
          </cell>
          <cell r="AL46" t="str">
            <v>UNIDAD RESPONSABLE: 09 PF RC FIDEICOMISO DE RECUPERACIÓN CREDITICIA DEL DF</v>
          </cell>
          <cell r="AM46" t="str">
            <v>FIDERE</v>
          </cell>
          <cell r="AR46" t="str">
            <v>Tláhuac</v>
          </cell>
          <cell r="AU46" t="str">
            <v>040059</v>
          </cell>
          <cell r="AV46" t="str">
            <v>Otorgar servicios de apoyo administrativo</v>
          </cell>
          <cell r="AW46" t="str">
            <v>A/P</v>
          </cell>
          <cell r="DE46" t="str">
            <v>FONDO DE SEGURIDAD PÚBLICA DEL DF</v>
          </cell>
          <cell r="DF46" t="str">
            <v>NO</v>
          </cell>
          <cell r="DH46" t="str">
            <v>FONDO DE SEGURIDAD PÚBLICA DEL DF</v>
          </cell>
          <cell r="DI46" t="str">
            <v>SÍ</v>
          </cell>
        </row>
        <row r="47">
          <cell r="Y47" t="str">
            <v>FONDO PARA EL DESARROLLO SOCIAL DE LA CIUDAD DE MÉXICO</v>
          </cell>
          <cell r="AJ47" t="str">
            <v>10C001</v>
          </cell>
          <cell r="AK47" t="str">
            <v>SECRETARÍA DE TRANSPORTE Y VIALIDAD</v>
          </cell>
          <cell r="AL47" t="str">
            <v>UNIDAD RESPONSABLE: 10 C0 01 SECRETARÍA DE TRANSPORTE Y VIALIDAD</v>
          </cell>
          <cell r="AM47" t="str">
            <v>SETRAVI</v>
          </cell>
          <cell r="AR47" t="str">
            <v>Tlalpan</v>
          </cell>
          <cell r="AU47" t="str">
            <v>050001</v>
          </cell>
          <cell r="AV47" t="str">
            <v>Articular la participación ciudadana y las políticas públicas del Distrito Federal</v>
          </cell>
          <cell r="AW47" t="str">
            <v>Acción</v>
          </cell>
          <cell r="DE47" t="str">
            <v>FONDO MIXTO DE PROMOCIÓN TURÍSTICA</v>
          </cell>
          <cell r="DF47" t="str">
            <v>NO</v>
          </cell>
          <cell r="DH47" t="str">
            <v>FONDO MIXTO DE PROMOCIÓN TURÍSTICA</v>
          </cell>
          <cell r="DI47" t="str">
            <v>NO</v>
          </cell>
        </row>
        <row r="48">
          <cell r="Y48" t="str">
            <v>FONDO PARA LA ATENCIÓN Y APOYO A LAS VÍCTIMAS DEL DELITO</v>
          </cell>
          <cell r="AJ48" t="str">
            <v>10P0TP</v>
          </cell>
          <cell r="AK48" t="str">
            <v>FIDEICOMISO PARA EL FONDO DE PROMOCIÓN PARA EL FINANCIAMIENTO DEL TRANSPORTE PÚBLICO</v>
          </cell>
          <cell r="AL48" t="str">
            <v>UNIDAD RESPONSABLE: 10 P0 TP FIDEICOMISO PARA EL FONDO DE PROMOCIÓN PARA EL FINANCIAMIENTO DEL TRANSPORTE PÚBLICO</v>
          </cell>
          <cell r="AM48" t="str">
            <v>FIFINTRA</v>
          </cell>
          <cell r="AO48" t="str">
            <v>C</v>
          </cell>
          <cell r="AR48" t="str">
            <v>Venustiano Carranza</v>
          </cell>
          <cell r="AU48" t="str">
            <v>050002</v>
          </cell>
          <cell r="AV48" t="str">
            <v>Conducir la política interna</v>
          </cell>
          <cell r="AW48" t="str">
            <v>A/P</v>
          </cell>
          <cell r="DE48" t="str">
            <v>FONDO PARA EL DESARROLLO SOCIAL DE LA CIUDAD DE MÉXICO</v>
          </cell>
          <cell r="DF48" t="str">
            <v>NO</v>
          </cell>
          <cell r="DH48" t="str">
            <v>FONDO PARA EL DESARROLLO SOCIAL DE LA CIUDAD DE MÉXICO</v>
          </cell>
          <cell r="DI48" t="str">
            <v>NO</v>
          </cell>
        </row>
        <row r="49">
          <cell r="Y49" t="str">
            <v>HEROICO CUERPO DE BOMBEROS DEL DF</v>
          </cell>
          <cell r="AJ49" t="str">
            <v>10PDMB</v>
          </cell>
          <cell r="AK49" t="str">
            <v>METROBÚS</v>
          </cell>
          <cell r="AL49" t="str">
            <v>UNIDAD RESPONSABLE: 10 PD MB METROBÚS</v>
          </cell>
          <cell r="AM49" t="str">
            <v>METROBUS</v>
          </cell>
          <cell r="AO49" t="str">
            <v>I</v>
          </cell>
          <cell r="AR49" t="str">
            <v>Xochimilco</v>
          </cell>
          <cell r="AU49" t="str">
            <v>050003</v>
          </cell>
          <cell r="AV49" t="str">
            <v>Realizar acciones para la coordinación metropolitana y regional</v>
          </cell>
          <cell r="AW49" t="str">
            <v>Acción</v>
          </cell>
          <cell r="DE49" t="str">
            <v>FONDO PARA LA ATENCIÓN Y APOYO A LAS VÍCTIMAS DEL DELITO</v>
          </cell>
          <cell r="DF49" t="str">
            <v>NO</v>
          </cell>
          <cell r="DH49" t="str">
            <v>FONDO PARA LA ATENCIÓN Y APOYO A LAS VÍCTIMAS DEL DELITO</v>
          </cell>
          <cell r="DI49" t="str">
            <v>SÍ</v>
          </cell>
        </row>
        <row r="50">
          <cell r="Y50" t="str">
            <v>INSTITUTO DE ACCESO A LA INFORMACIÓN PÚBLICA DEL DF</v>
          </cell>
          <cell r="AJ50" t="str">
            <v>10PDME</v>
          </cell>
          <cell r="AK50" t="str">
            <v>SISTEMA DE TRANSPORTE COLECTIVO (METRO)</v>
          </cell>
          <cell r="AL50" t="str">
            <v>UNIDAD RESPONSABLE: 10 PD ME SISTEMA DE TRANSPORTE COLECTIVO (METRO)</v>
          </cell>
          <cell r="AM50" t="str">
            <v>STC</v>
          </cell>
          <cell r="AU50" t="str">
            <v>050004</v>
          </cell>
          <cell r="AV50" t="str">
            <v>Coordinación de políticas del Gobierno del Distrito Federal</v>
          </cell>
          <cell r="AW50" t="str">
            <v>A/P</v>
          </cell>
          <cell r="DE50" t="str">
            <v>HEROICO CUERPO DE BOMBEROS DEL DF</v>
          </cell>
          <cell r="DF50" t="str">
            <v>SÍ</v>
          </cell>
          <cell r="DH50" t="str">
            <v>HEROICO CUERPO DE BOMBEROS DEL DF</v>
          </cell>
          <cell r="DI50" t="str">
            <v>NO</v>
          </cell>
        </row>
        <row r="51">
          <cell r="Y51" t="str">
            <v>INSTITUTO DE CIENCIA Y TECNOLOGÍA</v>
          </cell>
          <cell r="AJ51" t="str">
            <v>10PDRT</v>
          </cell>
          <cell r="AK51" t="str">
            <v>RED DE TRANSPORTE DE PASAJEROS DEL DF</v>
          </cell>
          <cell r="AL51" t="str">
            <v>UNIDAD RESPONSABLE: 10 PD RT RED DE TRANSPORTE DE PASAJEROS DEL DF</v>
          </cell>
          <cell r="AM51" t="str">
            <v>RTP</v>
          </cell>
          <cell r="AU51" t="str">
            <v>050005</v>
          </cell>
          <cell r="AV51" t="str">
            <v>Desarrollar el programa de comunicación social</v>
          </cell>
          <cell r="AW51" t="str">
            <v>Acción</v>
          </cell>
          <cell r="DE51" t="str">
            <v>INSTITUTO DE ACCESO A LA INFORMACIÓN PÚBLICA DEL DF</v>
          </cell>
          <cell r="DF51" t="str">
            <v>NO</v>
          </cell>
          <cell r="DH51" t="str">
            <v>INSTITUTO DE ACCESO A LA INFORMACIÓN PÚBLICA DEL DF</v>
          </cell>
          <cell r="DI51" t="str">
            <v>NO</v>
          </cell>
        </row>
        <row r="52">
          <cell r="Y52" t="str">
            <v>INSTITUTO DE EDUCACIÓN MEDIA SUPERIOR</v>
          </cell>
          <cell r="AJ52" t="str">
            <v>10PDTE</v>
          </cell>
          <cell r="AK52" t="str">
            <v>SERVICIO DE TRANSPORTES ELÉCTRICOS DEL DF</v>
          </cell>
          <cell r="AL52" t="str">
            <v>UNIDAD RESPONSABLE: 10 PD TE SERVICIO DE TRANSPORTES ELÉCTRICOS DEL DF</v>
          </cell>
          <cell r="AM52" t="str">
            <v>STE</v>
          </cell>
          <cell r="AU52" t="str">
            <v>050007</v>
          </cell>
          <cell r="AV52" t="str">
            <v>Coordinar la política de rehabilitación del Centro Histórico de la Ciudad de México</v>
          </cell>
          <cell r="AW52" t="str">
            <v>Acción</v>
          </cell>
          <cell r="DE52" t="str">
            <v>INSTITUTO DE CIENCIA Y TECNOLOGÍA</v>
          </cell>
          <cell r="DF52" t="str">
            <v>NO</v>
          </cell>
          <cell r="DH52" t="str">
            <v>INSTITUTO DE CIENCIA Y TECNOLOGÍA</v>
          </cell>
          <cell r="DI52" t="str">
            <v>NO</v>
          </cell>
        </row>
        <row r="53">
          <cell r="Y53" t="str">
            <v>INSTITUTO DE FORMACIÓN PROFESIONAL</v>
          </cell>
          <cell r="AJ53" t="str">
            <v>11C001</v>
          </cell>
          <cell r="AK53" t="str">
            <v>SECRETARÍA DE SEGURIDAD PÚBLICA</v>
          </cell>
          <cell r="AL53" t="str">
            <v>UNIDAD RESPONSABLE: 11 C0 01 SECRETARÍA DE SEGURIDAD PÚBLICA</v>
          </cell>
          <cell r="AM53" t="str">
            <v>SSP</v>
          </cell>
          <cell r="AU53" t="str">
            <v>050008</v>
          </cell>
          <cell r="AV53" t="str">
            <v>Realizar acciones para el reordenamiento de la vía pública</v>
          </cell>
          <cell r="AW53" t="str">
            <v>Acción</v>
          </cell>
          <cell r="DE53" t="str">
            <v>INSTITUTO DE EDUCACIÓN MEDIA SUPERIOR</v>
          </cell>
          <cell r="DF53" t="str">
            <v>NO</v>
          </cell>
          <cell r="DH53" t="str">
            <v>INSTITUTO DE EDUCACIÓN MEDIA SUPERIOR</v>
          </cell>
          <cell r="DI53" t="str">
            <v>NO</v>
          </cell>
        </row>
        <row r="54">
          <cell r="Y54" t="str">
            <v>INSTITUTO DE LA JUVENTUD DEL DF</v>
          </cell>
          <cell r="AJ54" t="str">
            <v>11CD01</v>
          </cell>
          <cell r="AK54" t="str">
            <v>INSTITUTO TÉCNICO DE FORMACIÓN POLICIAL</v>
          </cell>
          <cell r="AL54" t="str">
            <v>UNIDAD RESPONSABLE: 11 CD 01 INSTITUTO TÉCNICO DE FORMACIÓN POLICIAL</v>
          </cell>
          <cell r="AM54" t="str">
            <v>ITFPOL</v>
          </cell>
          <cell r="AU54" t="str">
            <v>050009</v>
          </cell>
          <cell r="AV54" t="str">
            <v>Coordinar políticas sectoriales</v>
          </cell>
          <cell r="AW54" t="str">
            <v>A/P</v>
          </cell>
          <cell r="DE54" t="str">
            <v>INSTITUTO DE FORMACIÓN PROFESIONAL</v>
          </cell>
          <cell r="DF54" t="str">
            <v>NO</v>
          </cell>
          <cell r="DH54" t="str">
            <v>INSTITUTO DE FORMACIÓN PROFESIONAL</v>
          </cell>
          <cell r="DI54" t="str">
            <v>NO</v>
          </cell>
        </row>
        <row r="55">
          <cell r="Y55" t="str">
            <v>INSTITUTO DE LAS MUJERES DEL DF</v>
          </cell>
          <cell r="AJ55" t="str">
            <v>11CD02</v>
          </cell>
          <cell r="AK55" t="str">
            <v>POLICÍA AUXILIAR DEL DF</v>
          </cell>
          <cell r="AL55" t="str">
            <v>UNIDAD RESPONSABLE: 11 CD 02 POLICÍA AUXILIAR DEL DF</v>
          </cell>
          <cell r="AM55" t="str">
            <v>PADF</v>
          </cell>
          <cell r="AO55" t="str">
            <v>01</v>
          </cell>
          <cell r="AR55" t="str">
            <v>ASAMBLEA LEGISLATIVA DEL DF</v>
          </cell>
          <cell r="AS55" t="str">
            <v>NO</v>
          </cell>
          <cell r="AU55" t="str">
            <v>050010</v>
          </cell>
          <cell r="AV55" t="str">
            <v>Coordinar las políticas delegacionales</v>
          </cell>
          <cell r="AW55" t="str">
            <v>A/P</v>
          </cell>
          <cell r="DE55" t="str">
            <v>INSTITUTO DE LA JUVENTUD DEL DF</v>
          </cell>
          <cell r="DF55" t="str">
            <v>NO</v>
          </cell>
          <cell r="DH55" t="str">
            <v>INSTITUTO DE LA JUVENTUD DEL DF</v>
          </cell>
          <cell r="DI55" t="str">
            <v>NO</v>
          </cell>
        </row>
        <row r="56">
          <cell r="Y56" t="str">
            <v>INSTITUTO DE VIVIENDA DEL DF</v>
          </cell>
          <cell r="AJ56" t="str">
            <v>11CD03</v>
          </cell>
          <cell r="AK56" t="str">
            <v>POLICÍA BANCARIA E INDUSTRIAL</v>
          </cell>
          <cell r="AL56" t="str">
            <v>UNIDAD RESPONSABLE: 11 CD 03 POLICÍA BANCARIA E INDUSTRIAL</v>
          </cell>
          <cell r="AM56" t="str">
            <v>PBI</v>
          </cell>
          <cell r="AO56" t="str">
            <v>02</v>
          </cell>
          <cell r="AR56" t="str">
            <v>AUTORIDAD DEL CENTRO HISTÓRICO</v>
          </cell>
          <cell r="AS56" t="str">
            <v>SÍ</v>
          </cell>
          <cell r="AU56" t="str">
            <v>050011</v>
          </cell>
          <cell r="AV56" t="str">
            <v>Evaluar la política de Desarrollo Social</v>
          </cell>
          <cell r="AW56" t="str">
            <v>Estudio</v>
          </cell>
          <cell r="DE56" t="str">
            <v>INSTITUTO DE LAS MUJERES DEL DF</v>
          </cell>
          <cell r="DF56" t="str">
            <v>NO</v>
          </cell>
          <cell r="DH56" t="str">
            <v>INSTITUTO DE LAS MUJERES DEL DF</v>
          </cell>
          <cell r="DI56" t="str">
            <v>NO</v>
          </cell>
        </row>
        <row r="57">
          <cell r="Y57" t="str">
            <v>INSTITUTO ELECTORAL DEL DF</v>
          </cell>
          <cell r="AJ57" t="str">
            <v>11PDPA</v>
          </cell>
          <cell r="AK57" t="str">
            <v>CAJA DE PREVISIÓN DE LA POLICÍA AUXILIAR DEL DF</v>
          </cell>
          <cell r="AL57" t="str">
            <v>UNIDAD RESPONSABLE: 11 PD PA CAJA DE PREVISIÓN DE LA POLICÍA AUXILIAR DEL DF</v>
          </cell>
          <cell r="AM57" t="str">
            <v>CAPREPA</v>
          </cell>
          <cell r="AO57" t="str">
            <v>03</v>
          </cell>
          <cell r="AR57" t="str">
            <v>CAJA DE PREVISIÓN DE LA POLICÍA AUXILIAR DEL DF</v>
          </cell>
          <cell r="AS57" t="str">
            <v>NO</v>
          </cell>
          <cell r="AU57" t="str">
            <v>050012</v>
          </cell>
          <cell r="AV57" t="str">
            <v>Realizar acciones de innovación tecnológica</v>
          </cell>
          <cell r="AW57" t="str">
            <v>Acción</v>
          </cell>
          <cell r="DE57" t="str">
            <v>INSTITUTO DE VIVIENDA DEL DF</v>
          </cell>
          <cell r="DF57" t="str">
            <v>SÍ</v>
          </cell>
          <cell r="DH57" t="str">
            <v>INSTITUTO DE VIVIENDA DEL DF</v>
          </cell>
          <cell r="DI57" t="str">
            <v>NO</v>
          </cell>
        </row>
        <row r="58">
          <cell r="Y58" t="str">
            <v>INSTITUTO TÉCNICO DE FORMACIÓN POLICIAL</v>
          </cell>
          <cell r="AJ58" t="str">
            <v>12C001</v>
          </cell>
          <cell r="AK58" t="str">
            <v>OFICIALÍA MAYOR</v>
          </cell>
          <cell r="AL58" t="str">
            <v>UNIDAD RESPONSABLE: 12 C0 01 OFICIALÍA MAYOR</v>
          </cell>
          <cell r="AM58" t="str">
            <v>OFICIALIA</v>
          </cell>
          <cell r="AO58" t="str">
            <v>04</v>
          </cell>
          <cell r="AR58" t="str">
            <v>CAJA DE PREVISIÓN DE LA POLICÍA PREVENTIVA</v>
          </cell>
          <cell r="AS58" t="str">
            <v>NO</v>
          </cell>
          <cell r="AU58" t="str">
            <v>050013</v>
          </cell>
          <cell r="AV58" t="str">
            <v>Fortalecer y establecer enlaces institucionales con las autoridades de los gobiernos municipales</v>
          </cell>
          <cell r="AW58" t="str">
            <v>Acción</v>
          </cell>
          <cell r="DE58" t="str">
            <v>INSTITUTO ELECTORAL DEL DF</v>
          </cell>
          <cell r="DF58" t="str">
            <v>NO</v>
          </cell>
          <cell r="DH58" t="str">
            <v>INSTITUTO ELECTORAL DEL DF</v>
          </cell>
          <cell r="DI58" t="str">
            <v>SÍ</v>
          </cell>
        </row>
        <row r="59">
          <cell r="Y59" t="str">
            <v>JEFATURA DE GOBIERNO DEL DF</v>
          </cell>
          <cell r="AJ59" t="str">
            <v>12P0DE</v>
          </cell>
          <cell r="AK59" t="str">
            <v>FONDO DE DESARROLLO ECONÓMICO DEL DF</v>
          </cell>
          <cell r="AL59" t="str">
            <v>UNIDAD RESPONSABLE: 12 P0 DE FONDO DE DESARROLLO ECONÓMICO DEL DF</v>
          </cell>
          <cell r="AM59" t="str">
            <v>FONDECO</v>
          </cell>
          <cell r="AO59" t="str">
            <v>05</v>
          </cell>
          <cell r="AR59" t="str">
            <v>CAJA DE PREVISIÓN PARA TRABAJADORES A LISTA DE RAYA DEL GDF</v>
          </cell>
          <cell r="AS59" t="str">
            <v>NO</v>
          </cell>
          <cell r="AU59" t="str">
            <v>050059</v>
          </cell>
          <cell r="AV59" t="str">
            <v>Otorgar servicios de apoyo administrativo</v>
          </cell>
          <cell r="AW59" t="str">
            <v>A/P</v>
          </cell>
          <cell r="DE59" t="str">
            <v>INSTITUTO TÉCNICO DE FORMACIÓN POLICIAL</v>
          </cell>
          <cell r="DF59" t="str">
            <v>NO</v>
          </cell>
          <cell r="DH59" t="str">
            <v>INSTITUTO TÉCNICO DE FORMACIÓN POLICIAL</v>
          </cell>
          <cell r="DI59" t="str">
            <v>NO</v>
          </cell>
        </row>
        <row r="60">
          <cell r="Y60" t="str">
            <v>JUNTA LOCAL DE CONCILIACIÓN Y ARBITRAJE DEL DF</v>
          </cell>
          <cell r="AJ60" t="str">
            <v>12PDLR</v>
          </cell>
          <cell r="AK60" t="str">
            <v>CAJA DE PREVISIÓN PARA TRABAJADORES A LISTA DE RAYA DEL GDF</v>
          </cell>
          <cell r="AL60" t="str">
            <v>UNIDAD RESPONSABLE: 12 PD LR CAJA DE PREVISIÓN PARA TRABAJADORES A LISTA DE RAYA DEL GDF</v>
          </cell>
          <cell r="AM60" t="str">
            <v>CAPTRALIR</v>
          </cell>
          <cell r="AO60" t="str">
            <v>06</v>
          </cell>
          <cell r="AR60" t="str">
            <v>COMISIÓN DE DERECHOS HUMANOS DEL DF</v>
          </cell>
          <cell r="AS60" t="str">
            <v>NO</v>
          </cell>
          <cell r="AU60" t="str">
            <v>050060</v>
          </cell>
          <cell r="AV60" t="str">
            <v>Cubrir compromisos pendientes de acciones realizadas en ejercicios anteriores</v>
          </cell>
          <cell r="AW60" t="str">
            <v>S/N</v>
          </cell>
          <cell r="DE60" t="str">
            <v>JEFATURA DE GOBIERNO DEL DF</v>
          </cell>
          <cell r="DF60" t="str">
            <v>NO</v>
          </cell>
          <cell r="DH60" t="str">
            <v>JEFATURA DE GOBIERNO DEL DF</v>
          </cell>
          <cell r="DI60" t="str">
            <v>NO</v>
          </cell>
        </row>
        <row r="61">
          <cell r="Y61" t="str">
            <v>METROBÚS</v>
          </cell>
          <cell r="AJ61" t="str">
            <v>12PDPP</v>
          </cell>
          <cell r="AK61" t="str">
            <v>CAJA DE PREVISIÓN DE LA POLICÍA PREVENTIVA</v>
          </cell>
          <cell r="AL61" t="str">
            <v>UNIDAD RESPONSABLE: 12 PD PP CAJA DE PREVISIÓN DE LA POLICÍA PREVENTIVA</v>
          </cell>
          <cell r="AM61" t="str">
            <v>CAPREPOLI</v>
          </cell>
          <cell r="AO61" t="str">
            <v>07</v>
          </cell>
          <cell r="AR61" t="str">
            <v>CONSEJERÍA JURÍDICA Y SERVICIOS LEGALES</v>
          </cell>
          <cell r="AS61" t="str">
            <v>SÍ</v>
          </cell>
          <cell r="AU61" t="str">
            <v>051109</v>
          </cell>
          <cell r="AV61" t="str">
            <v>Coordinar políticas sectoriales</v>
          </cell>
          <cell r="AW61" t="str">
            <v>A/P</v>
          </cell>
          <cell r="DE61" t="str">
            <v>JUNTA LOCAL DE CONCILIACIÓN Y ARBITRAJE DEL DF</v>
          </cell>
          <cell r="DF61" t="str">
            <v>NO</v>
          </cell>
          <cell r="DH61" t="str">
            <v>JUNTA LOCAL DE CONCILIACIÓN Y ARBITRAJE DEL DF</v>
          </cell>
          <cell r="DI61" t="str">
            <v>NO</v>
          </cell>
        </row>
        <row r="62">
          <cell r="Y62" t="str">
            <v>OFICIALÍA MAYOR</v>
          </cell>
          <cell r="AJ62" t="str">
            <v>12PECM</v>
          </cell>
          <cell r="AK62" t="str">
            <v>CORPORACIÓN MEXICANA DE IMPRESIÓN S.A. DE C.V.</v>
          </cell>
          <cell r="AL62" t="str">
            <v>UNIDAD RESPONSABLE: 12 PE CM CORPORACIÓN MEXICANA DE IMPRESIÓN S.A. DE C.V.</v>
          </cell>
          <cell r="AM62" t="str">
            <v>COMISA</v>
          </cell>
          <cell r="AO62" t="str">
            <v>08</v>
          </cell>
          <cell r="AR62" t="str">
            <v>CONSEJO DE EVALUACIÓN DEL DESARROLLO SOCIAL DEL DF</v>
          </cell>
          <cell r="AS62" t="str">
            <v>NO</v>
          </cell>
          <cell r="AU62" t="str">
            <v>060001</v>
          </cell>
          <cell r="AV62" t="str">
            <v>Cubrir el servicio de la deuda</v>
          </cell>
          <cell r="AW62" t="str">
            <v>A/P</v>
          </cell>
          <cell r="DE62" t="str">
            <v>METROBÚS</v>
          </cell>
          <cell r="DF62" t="str">
            <v>NO</v>
          </cell>
          <cell r="DH62" t="str">
            <v>METROBÚS</v>
          </cell>
          <cell r="DI62" t="str">
            <v>NO</v>
          </cell>
        </row>
        <row r="63">
          <cell r="Y63" t="str">
            <v>POLICÍA AUXILIAR DEL DF</v>
          </cell>
          <cell r="AJ63" t="str">
            <v>12PESM</v>
          </cell>
          <cell r="AK63" t="str">
            <v>SERVICIOS METROPOLITANOS  S.A. DE C.V.</v>
          </cell>
          <cell r="AL63" t="str">
            <v>UNIDAD RESPONSABLE: 12 PE SM SERVICIOS METROPOLITANOS  S.A. DE C.V.</v>
          </cell>
          <cell r="AM63" t="str">
            <v>SERVIMET</v>
          </cell>
          <cell r="AO63" t="str">
            <v>09</v>
          </cell>
          <cell r="AR63" t="str">
            <v>CONSEJO DE LA JUDICATURA DEL DF</v>
          </cell>
          <cell r="AS63" t="str">
            <v>NO</v>
          </cell>
          <cell r="AU63" t="str">
            <v>060002</v>
          </cell>
          <cell r="AV63" t="str">
            <v>Operar el sistema recaudatorio del Distrito Federal</v>
          </cell>
          <cell r="AW63" t="str">
            <v>Acción</v>
          </cell>
          <cell r="DE63" t="str">
            <v>OFICIALÍA MAYOR</v>
          </cell>
          <cell r="DF63" t="str">
            <v>NO</v>
          </cell>
          <cell r="DH63" t="str">
            <v>OFICIALÍA MAYOR</v>
          </cell>
          <cell r="DI63" t="str">
            <v>NO</v>
          </cell>
        </row>
        <row r="64">
          <cell r="Y64" t="str">
            <v>POLICÍA BANCARIA E INDUSTRIAL</v>
          </cell>
          <cell r="AJ64" t="str">
            <v>12PFCX</v>
          </cell>
          <cell r="AK64" t="str">
            <v>FIDEICOMISO PÚBLICO COMPLEJO AMBIENTAL "XOCHIMILCO"</v>
          </cell>
          <cell r="AL64" t="str">
            <v>UNIDAD RESPONSABLE: 12 PF CX FIDEICOMISO PÚBLICO COMPLEJO AMBIENTAL "XOCHIMILCO"</v>
          </cell>
          <cell r="AM64" t="str">
            <v>FIDXOCH</v>
          </cell>
          <cell r="AO64" t="str">
            <v>10</v>
          </cell>
          <cell r="AR64" t="str">
            <v>CONTADURÍA MAYOR DE HACIENDA DE LA ALDF</v>
          </cell>
          <cell r="AS64" t="str">
            <v>NO</v>
          </cell>
          <cell r="AU64" t="str">
            <v>060003</v>
          </cell>
          <cell r="AV64" t="str">
            <v>Defender y representar al Gobierno del Distrito Federal en materia fiscal y hacendaria</v>
          </cell>
          <cell r="AW64" t="str">
            <v>Acción</v>
          </cell>
          <cell r="DE64" t="str">
            <v>POLICÍA AUXILIAR DEL DF</v>
          </cell>
          <cell r="DF64" t="str">
            <v>NO</v>
          </cell>
          <cell r="DH64" t="str">
            <v>POLICÍA AUXILIAR DEL DF</v>
          </cell>
          <cell r="DI64" t="str">
            <v>NO</v>
          </cell>
        </row>
        <row r="65">
          <cell r="Y65" t="str">
            <v>PROCURADURÍA AMBIENTAL Y DEL ORDENAMIENTO TERRITORIAL DEL DF</v>
          </cell>
          <cell r="AJ65" t="str">
            <v>13C001</v>
          </cell>
          <cell r="AK65" t="str">
            <v>CONTRALORÍA GENERAL</v>
          </cell>
          <cell r="AL65" t="str">
            <v>UNIDAD RESPONSABLE: 13 C0 01 CONTRALORÍA GENERAL</v>
          </cell>
          <cell r="AM65" t="str">
            <v>CONTRALORIA</v>
          </cell>
          <cell r="AO65" t="str">
            <v>11</v>
          </cell>
          <cell r="AR65" t="str">
            <v>CONTRALORÍA GENERAL</v>
          </cell>
          <cell r="AS65" t="str">
            <v>SÍ</v>
          </cell>
          <cell r="AU65" t="str">
            <v>060004</v>
          </cell>
          <cell r="AV65" t="str">
            <v>Integrar y presentar el Presupuesto de Egresos y Programa Operativo Anual de la Administración Pública</v>
          </cell>
          <cell r="AW65" t="str">
            <v>A/P</v>
          </cell>
          <cell r="DE65" t="str">
            <v>POLICÍA BANCARIA E INDUSTRIAL</v>
          </cell>
          <cell r="DF65" t="str">
            <v>NO</v>
          </cell>
          <cell r="DH65" t="str">
            <v>POLICÍA BANCARIA E INDUSTRIAL</v>
          </cell>
          <cell r="DI65" t="str">
            <v>NO</v>
          </cell>
        </row>
        <row r="66">
          <cell r="Y66" t="str">
            <v>PROCURADURÍA GENERAL DE JUSTICIA DEL DF</v>
          </cell>
          <cell r="AJ66" t="str">
            <v>14C000</v>
          </cell>
          <cell r="AK66" t="str">
            <v>PROCURADURÍA GENERAL DE JUSTICIA DEL DF</v>
          </cell>
          <cell r="AL66" t="str">
            <v>UNIDAD RESPONSABLE: 14 C0 00 PROCURADURÍA GENERAL DE JUSTICIA DEL DF</v>
          </cell>
          <cell r="AM66" t="str">
            <v>PGJDF</v>
          </cell>
          <cell r="AO66" t="str">
            <v>12</v>
          </cell>
          <cell r="AR66" t="str">
            <v>CORPORACIÓN MEXICANA DE IMPRESIÓN S.A. DE C.V.</v>
          </cell>
          <cell r="AS66" t="str">
            <v>NO</v>
          </cell>
          <cell r="AU66" t="str">
            <v>060005</v>
          </cell>
          <cell r="AV66" t="str">
            <v>Operar fondos y manejo de deuda del Distrito Federal</v>
          </cell>
          <cell r="AW66" t="str">
            <v>A/P</v>
          </cell>
          <cell r="DE66" t="str">
            <v>PROCURADURÍA AMBIENTAL Y DEL ORDENAMIENTO TERRITORIAL DEL DF</v>
          </cell>
          <cell r="DF66" t="str">
            <v>NO</v>
          </cell>
          <cell r="DH66" t="str">
            <v>PROCURADURÍA AMBIENTAL Y DEL ORDENAMIENTO TERRITORIAL DEL DF</v>
          </cell>
          <cell r="DI66" t="str">
            <v>NO</v>
          </cell>
        </row>
        <row r="67">
          <cell r="Y67" t="str">
            <v>PROCURADURÍA SOCIAL DEL DF</v>
          </cell>
          <cell r="AJ67" t="str">
            <v>14CD01</v>
          </cell>
          <cell r="AK67" t="str">
            <v>INSTITUTO DE FORMACIÓN PROFESIONAL</v>
          </cell>
          <cell r="AL67" t="str">
            <v>UNIDAD RESPONSABLE: 14 CD 01 INSTITUTO DE FORMACIÓN PROFESIONAL</v>
          </cell>
          <cell r="AM67" t="str">
            <v>IFP</v>
          </cell>
          <cell r="AO67" t="str">
            <v>13</v>
          </cell>
          <cell r="AR67" t="str">
            <v>DELEGACIÓN ÁLVARO OBREGÓN</v>
          </cell>
          <cell r="AS67" t="str">
            <v>SÍ</v>
          </cell>
          <cell r="AU67" t="str">
            <v>060006</v>
          </cell>
          <cell r="AV67" t="str">
            <v>Recuperar créditos financieros otorgados por el Gobierno del Distrito Federal</v>
          </cell>
          <cell r="AW67" t="str">
            <v>Millones de pesos</v>
          </cell>
          <cell r="DE67" t="str">
            <v>PROCURADURÍA GENERAL DE JUSTICIA DEL DF</v>
          </cell>
          <cell r="DF67" t="str">
            <v>NO</v>
          </cell>
          <cell r="DH67" t="str">
            <v>PROCURADURÍA GENERAL DE JUSTICIA DEL DF</v>
          </cell>
          <cell r="DI67" t="str">
            <v>NO</v>
          </cell>
        </row>
        <row r="68">
          <cell r="Y68" t="str">
            <v>RED DE TRANSPORTE DE PASAJEROS DEL DF</v>
          </cell>
          <cell r="AJ68" t="str">
            <v>14P0AV</v>
          </cell>
          <cell r="AK68" t="str">
            <v>FONDO PARA LA ATENCIÓN Y APOYO A LAS VÍCTIMAS DEL DELITO</v>
          </cell>
          <cell r="AL68" t="str">
            <v>UNIDAD RESPONSABLE: 14 P0 AV FONDO PARA LA ATENCIÓN Y APOYO A LAS VÍCTIMAS DEL DELITO</v>
          </cell>
          <cell r="AM68" t="str">
            <v>FAAVID</v>
          </cell>
          <cell r="AO68" t="str">
            <v>14</v>
          </cell>
          <cell r="AR68" t="str">
            <v>DELEGACIÓN AZCAPOTZALCO</v>
          </cell>
          <cell r="AS68" t="str">
            <v>SÍ</v>
          </cell>
          <cell r="AU68" t="str">
            <v>060007</v>
          </cell>
          <cell r="AV68" t="str">
            <v>Elaborar y difundir documentos financieros de rendición de cuentas</v>
          </cell>
          <cell r="AW68" t="str">
            <v>Documento</v>
          </cell>
          <cell r="DE68" t="str">
            <v>PROCURADURÍA SOCIAL DEL DF</v>
          </cell>
          <cell r="DF68" t="str">
            <v>NO</v>
          </cell>
          <cell r="DH68" t="str">
            <v>PROCURADURÍA SOCIAL DEL DF</v>
          </cell>
          <cell r="DI68" t="str">
            <v>NO</v>
          </cell>
        </row>
        <row r="69">
          <cell r="Y69" t="str">
            <v>SECRETARÍA DE CULTURA</v>
          </cell>
          <cell r="AJ69" t="str">
            <v>14P0FS</v>
          </cell>
          <cell r="AK69" t="str">
            <v>FONDO DE SEGURIDAD PÚBLICA DEL DF</v>
          </cell>
          <cell r="AL69" t="str">
            <v>UNIDAD RESPONSABLE: 14 P0 FS FONDO DE SEGURIDAD PÚBLICA DEL DF</v>
          </cell>
          <cell r="AM69" t="str">
            <v>FOSEGDF</v>
          </cell>
          <cell r="AO69" t="str">
            <v>15</v>
          </cell>
          <cell r="AR69" t="str">
            <v>DELEGACIÓN BENITO JUÁREZ</v>
          </cell>
          <cell r="AS69" t="str">
            <v>SÍ</v>
          </cell>
          <cell r="AU69" t="str">
            <v>060008</v>
          </cell>
          <cell r="AV69" t="str">
            <v>Devolver ingresos percibidos indebidamente en ejercicios fiscales anteriores</v>
          </cell>
          <cell r="AW69" t="str">
            <v>A/P</v>
          </cell>
          <cell r="DE69" t="str">
            <v>RED DE TRANSPORTE DE PASAJEROS DEL DF</v>
          </cell>
          <cell r="DF69" t="str">
            <v>NO</v>
          </cell>
          <cell r="DH69" t="str">
            <v>RED DE TRANSPORTE DE PASAJEROS DEL DF</v>
          </cell>
          <cell r="DI69" t="str">
            <v>NO</v>
          </cell>
        </row>
        <row r="70">
          <cell r="Y70" t="str">
            <v>SECRETARÍA DE DESARROLLO ECONÓMICO</v>
          </cell>
          <cell r="AJ70" t="str">
            <v>15C000</v>
          </cell>
          <cell r="AK70" t="str">
            <v>FONDO DE COINVERSIÓN</v>
          </cell>
          <cell r="AL70" t="str">
            <v>UNIDAD RESPONSABLE: 15 C0 00 FONDO DE COINVERSIÓN</v>
          </cell>
          <cell r="AM70" t="str">
            <v>FONCOI</v>
          </cell>
          <cell r="AO70" t="str">
            <v>16</v>
          </cell>
          <cell r="AR70" t="str">
            <v>DELEGACIÓN COYOACÁN</v>
          </cell>
          <cell r="AS70" t="str">
            <v>SÍ</v>
          </cell>
          <cell r="AU70" t="str">
            <v>060009</v>
          </cell>
          <cell r="AV70" t="str">
            <v>Ampliar, actualizar, depurar y controlarlos padrones cartográfico catastral</v>
          </cell>
          <cell r="AW70" t="str">
            <v>Acción</v>
          </cell>
          <cell r="DE70" t="str">
            <v>SECRETARÍA DE CULTURA</v>
          </cell>
          <cell r="DF70" t="str">
            <v>NO</v>
          </cell>
          <cell r="DH70" t="str">
            <v>SECRETARÍA DE CULTURA</v>
          </cell>
          <cell r="DI70" t="str">
            <v>NO</v>
          </cell>
        </row>
        <row r="71">
          <cell r="Y71" t="str">
            <v>SECRETARÍA DE DESARROLLO RURAL Y EQUIDAD PARA LAS COMUNIDADES</v>
          </cell>
          <cell r="AJ71" t="str">
            <v>16C000</v>
          </cell>
          <cell r="AK71" t="str">
            <v>DEUDA PÚBLICA DEL DF</v>
          </cell>
          <cell r="AL71" t="str">
            <v>UNIDAD RESPONSABLE: 16 C0 00 DEUDA PÚBLICA DEL DF</v>
          </cell>
          <cell r="AM71" t="str">
            <v>DEUDA</v>
          </cell>
          <cell r="AO71" t="str">
            <v>17</v>
          </cell>
          <cell r="AR71" t="str">
            <v>DELEGACIÓN CUAJIMALPA DE MORELOS</v>
          </cell>
          <cell r="AS71" t="str">
            <v>SÍ</v>
          </cell>
          <cell r="AU71" t="str">
            <v>060010</v>
          </cell>
          <cell r="AV71" t="str">
            <v>Establecer lineamientos, políticas de gasto y estrategias para vincular el proceso de Programación-Presupuestación al Sistema de Planeación</v>
          </cell>
          <cell r="AW71" t="str">
            <v>A/P</v>
          </cell>
          <cell r="DE71" t="str">
            <v>SECRETARÍA DE DESARROLLO ECONÓMICO</v>
          </cell>
          <cell r="DF71" t="str">
            <v>NO</v>
          </cell>
          <cell r="DH71" t="str">
            <v>SECRETARÍA DE DESARROLLO ECONÓMICO</v>
          </cell>
          <cell r="DI71" t="str">
            <v>NO</v>
          </cell>
        </row>
        <row r="72">
          <cell r="Y72" t="str">
            <v>SECRETARÍA DE DESARROLLO SOCIAL</v>
          </cell>
          <cell r="AJ72" t="str">
            <v>17L000</v>
          </cell>
          <cell r="AK72" t="str">
            <v>ASAMBLEA LEGISLATIVA DEL DF</v>
          </cell>
          <cell r="AL72" t="str">
            <v>UNIDAD RESPONSABLE: 17 L0 00 ASAMBLEA LEGISLATIVA DEL DF</v>
          </cell>
          <cell r="AM72" t="str">
            <v>ALDF</v>
          </cell>
          <cell r="AO72" t="str">
            <v>18</v>
          </cell>
          <cell r="AR72" t="str">
            <v>DELEGACIÓN CUAUHTÉMOC</v>
          </cell>
          <cell r="AS72" t="str">
            <v>SÍ</v>
          </cell>
          <cell r="AU72" t="str">
            <v>060011</v>
          </cell>
          <cell r="AV72" t="str">
            <v>Llevar a cabo la administración financiera de la hacienda pública</v>
          </cell>
          <cell r="AW72" t="str">
            <v>A/P</v>
          </cell>
          <cell r="DE72" t="str">
            <v>SECRETARÍA DE DESARROLLO RURAL Y EQUIDAD PARA LAS COMUNIDADES</v>
          </cell>
          <cell r="DF72" t="str">
            <v>NO</v>
          </cell>
          <cell r="DH72" t="str">
            <v>SECRETARÍA DE DESARROLLO RURAL Y EQUIDAD PARA LAS COMUNIDADES</v>
          </cell>
          <cell r="DI72" t="str">
            <v>NO</v>
          </cell>
        </row>
        <row r="73">
          <cell r="Y73" t="str">
            <v>SECRETARÍA DE DESARROLLO URBANO Y VIVIENDA</v>
          </cell>
          <cell r="AJ73" t="str">
            <v>18L000</v>
          </cell>
          <cell r="AK73" t="str">
            <v>CONTADURÍA MAYOR DE HACIENDA DE LA ALDF</v>
          </cell>
          <cell r="AL73" t="str">
            <v>UNIDAD RESPONSABLE: 18 L0 00 CONTADURÍA MAYOR DE HACIENDA DE LA ALDF</v>
          </cell>
          <cell r="AM73" t="str">
            <v>CMHALDF</v>
          </cell>
          <cell r="AO73" t="str">
            <v>19</v>
          </cell>
          <cell r="AR73" t="str">
            <v>DELEGACIÓN GUSTAVO A. MADERO</v>
          </cell>
          <cell r="AS73" t="str">
            <v>SÍ</v>
          </cell>
          <cell r="AU73" t="str">
            <v>060012</v>
          </cell>
          <cell r="AV73" t="str">
            <v>Programar y realizar auditorias directas a contribuyentes</v>
          </cell>
          <cell r="AW73" t="str">
            <v>Acción</v>
          </cell>
          <cell r="DE73" t="str">
            <v>SECRETARÍA DE DESARROLLO SOCIAL</v>
          </cell>
          <cell r="DF73" t="str">
            <v>NO</v>
          </cell>
          <cell r="DH73" t="str">
            <v>SECRETARÍA DE DESARROLLO SOCIAL</v>
          </cell>
          <cell r="DI73" t="str">
            <v>NO</v>
          </cell>
        </row>
        <row r="74">
          <cell r="Y74" t="str">
            <v>SECRETARÍA DE EDUCACIÓN</v>
          </cell>
          <cell r="AJ74" t="str">
            <v>19J000</v>
          </cell>
          <cell r="AK74" t="str">
            <v>TRIBUNAL SUPERIOR DE JUSTICIA DEL DF</v>
          </cell>
          <cell r="AL74" t="str">
            <v>UNIDAD RESPONSABLE: 19 J0 00 TRIBUNAL SUPERIOR DE JUSTICIA DEL DF</v>
          </cell>
          <cell r="AM74" t="str">
            <v>TSJDF</v>
          </cell>
          <cell r="AO74" t="str">
            <v>20</v>
          </cell>
          <cell r="AR74" t="str">
            <v>DELEGACIÓN IZTACALCO</v>
          </cell>
          <cell r="AS74" t="str">
            <v>SÍ</v>
          </cell>
          <cell r="AU74" t="str">
            <v>060013</v>
          </cell>
          <cell r="AV74" t="str">
            <v>Diseñar e instrumentar la política fiscal del Gobierno del Distrito Federal</v>
          </cell>
          <cell r="AW74" t="str">
            <v>Acción</v>
          </cell>
          <cell r="DE74" t="str">
            <v>SECRETARÍA DE DESARROLLO URBANO Y VIVIENDA</v>
          </cell>
          <cell r="DF74" t="str">
            <v>NO</v>
          </cell>
          <cell r="DH74" t="str">
            <v>SECRETARÍA DE DESARROLLO URBANO Y VIVIENDA</v>
          </cell>
          <cell r="DI74" t="str">
            <v>NO</v>
          </cell>
        </row>
        <row r="75">
          <cell r="Y75" t="str">
            <v>SECRETARÍA DE FINANZAS</v>
          </cell>
          <cell r="AJ75" t="str">
            <v>20J000</v>
          </cell>
          <cell r="AK75" t="str">
            <v>CONSEJO DE LA JUDICATURA DEL DF</v>
          </cell>
          <cell r="AL75" t="str">
            <v>UNIDAD RESPONSABLE: 20 J0 00 CONSEJO DE LA JUDICATURA DEL DF</v>
          </cell>
          <cell r="AM75" t="str">
            <v>CJDF</v>
          </cell>
          <cell r="AO75" t="str">
            <v>21</v>
          </cell>
          <cell r="AR75" t="str">
            <v>DELEGACIÓN IZTAPALAPA</v>
          </cell>
          <cell r="AS75" t="str">
            <v>SÍ</v>
          </cell>
          <cell r="AU75" t="str">
            <v>060014</v>
          </cell>
          <cell r="AV75" t="str">
            <v>Registrar el ejercicio del gasto del Gobierno del Distrito Federal</v>
          </cell>
          <cell r="AW75" t="str">
            <v>A/P</v>
          </cell>
          <cell r="DE75" t="str">
            <v>SECRETARÍA DE EDUCACIÓN</v>
          </cell>
          <cell r="DF75" t="str">
            <v>NO</v>
          </cell>
          <cell r="DH75" t="str">
            <v>SECRETARÍA DE EDUCACIÓN</v>
          </cell>
          <cell r="DI75" t="str">
            <v>SÍ</v>
          </cell>
        </row>
        <row r="76">
          <cell r="Y76" t="str">
            <v>SECRETARÍA DE GOBIERNO</v>
          </cell>
          <cell r="AJ76" t="str">
            <v>21A000</v>
          </cell>
          <cell r="AK76" t="str">
            <v>TRIBUNAL DE LO CONTENCIOSO ADMINISTRATIVO DEL DF</v>
          </cell>
          <cell r="AL76" t="str">
            <v>UNIDAD RESPONSABLE: 21 A0 00 TRIBUNAL DE LO CONTENCIOSO ADMINISTRATIVO DEL DF</v>
          </cell>
          <cell r="AM76" t="str">
            <v>TCADF</v>
          </cell>
          <cell r="AO76" t="str">
            <v>22</v>
          </cell>
          <cell r="AR76" t="str">
            <v>DELEGACIÓN MAGDALENA CONTRERAS</v>
          </cell>
          <cell r="AS76" t="str">
            <v>SÍ</v>
          </cell>
          <cell r="AU76" t="str">
            <v>060015</v>
          </cell>
          <cell r="AV76" t="str">
            <v>Realizar acciones de inteligencia financiera</v>
          </cell>
          <cell r="AW76" t="str">
            <v>Acción</v>
          </cell>
          <cell r="DE76" t="str">
            <v>SECRETARÍA DE FINANZAS</v>
          </cell>
          <cell r="DF76" t="str">
            <v>NO</v>
          </cell>
          <cell r="DH76" t="str">
            <v>SECRETARÍA DE FINANZAS</v>
          </cell>
          <cell r="DI76" t="str">
            <v>NO</v>
          </cell>
        </row>
        <row r="77">
          <cell r="Y77" t="str">
            <v>SECRETARÍA DE MEDIO AMBIENTE</v>
          </cell>
          <cell r="AJ77" t="str">
            <v>22A000</v>
          </cell>
          <cell r="AK77" t="str">
            <v>JUNTA LOCAL DE CONCILIACIÓN Y ARBITRAJE DEL DF</v>
          </cell>
          <cell r="AL77" t="str">
            <v>UNIDAD RESPONSABLE: 22 A0 00 JUNTA LOCAL DE CONCILIACIÓN Y ARBITRAJE DEL DF</v>
          </cell>
          <cell r="AM77" t="str">
            <v>JLCA</v>
          </cell>
          <cell r="AO77" t="str">
            <v>23</v>
          </cell>
          <cell r="AR77" t="str">
            <v>DELEGACIÓN MIGUEL HIDALGO</v>
          </cell>
          <cell r="AS77" t="str">
            <v>SÍ</v>
          </cell>
          <cell r="AU77" t="str">
            <v>060016</v>
          </cell>
          <cell r="AV77" t="str">
            <v>Operar los sistemas de operación de pagos y de registro presupuestal del Gobierno del Distrito Federal</v>
          </cell>
          <cell r="AW77" t="str">
            <v>Acción</v>
          </cell>
          <cell r="DE77" t="str">
            <v>SECRETARÍA DE GOBIERNO</v>
          </cell>
          <cell r="DF77" t="str">
            <v>NO</v>
          </cell>
          <cell r="DH77" t="str">
            <v>SECRETARÍA DE GOBIERNO</v>
          </cell>
          <cell r="DI77" t="str">
            <v>NO</v>
          </cell>
        </row>
        <row r="78">
          <cell r="Y78" t="str">
            <v>SECRETARÍA DE OBRAS Y SERVICIOS</v>
          </cell>
          <cell r="AJ78" t="str">
            <v>23A000</v>
          </cell>
          <cell r="AK78" t="str">
            <v>COMISIÓN DE DERECHOS HUMANOS DEL DF</v>
          </cell>
          <cell r="AL78" t="str">
            <v>UNIDAD RESPONSABLE: 23 A0 00 COMISIÓN DE DERECHOS HUMANOS DEL DF</v>
          </cell>
          <cell r="AM78" t="str">
            <v>CDHDF</v>
          </cell>
          <cell r="AO78" t="str">
            <v>24</v>
          </cell>
          <cell r="AR78" t="str">
            <v>DELEGACIÓN MILPA ALTA</v>
          </cell>
          <cell r="AS78" t="str">
            <v>SÍ</v>
          </cell>
          <cell r="AU78" t="str">
            <v>060017</v>
          </cell>
          <cell r="AV78" t="str">
            <v>Brindar servicios de apoyo en las administraciones tributarias y en los edificios administrativos</v>
          </cell>
          <cell r="AW78" t="str">
            <v>A/P</v>
          </cell>
          <cell r="DE78" t="str">
            <v>SECRETARÍA DE MEDIO AMBIENTE</v>
          </cell>
          <cell r="DF78" t="str">
            <v>NO</v>
          </cell>
          <cell r="DH78" t="str">
            <v>SECRETARÍA DE MEDIO AMBIENTE</v>
          </cell>
          <cell r="DI78" t="str">
            <v>NO</v>
          </cell>
        </row>
        <row r="79">
          <cell r="Y79" t="str">
            <v>SECRETARÍA DE PROTECCIÓN CIVIL</v>
          </cell>
          <cell r="AJ79" t="str">
            <v>24A000</v>
          </cell>
          <cell r="AK79" t="str">
            <v>INSTITUTO ELECTORAL DEL DF</v>
          </cell>
          <cell r="AL79" t="str">
            <v>UNIDAD RESPONSABLE: 24 A0 00 INSTITUTO ELECTORAL DEL DF</v>
          </cell>
          <cell r="AM79" t="str">
            <v>IEDF</v>
          </cell>
          <cell r="AO79" t="str">
            <v>25</v>
          </cell>
          <cell r="AR79" t="str">
            <v>DELEGACIÓN TLÁHUAC</v>
          </cell>
          <cell r="AS79" t="str">
            <v>SÍ</v>
          </cell>
          <cell r="AU79" t="str">
            <v>060018</v>
          </cell>
          <cell r="AV79" t="str">
            <v>Combatir el tráfico ilegal de mercancías y vehículos de procedencia extranjera en el distrito federal</v>
          </cell>
          <cell r="AW79" t="str">
            <v>Acción</v>
          </cell>
          <cell r="DE79" t="str">
            <v>SECRETARÍA DE OBRAS Y SERVICIOS</v>
          </cell>
          <cell r="DF79" t="str">
            <v>NO</v>
          </cell>
          <cell r="DH79" t="str">
            <v>SECRETARÍA DE OBRAS Y SERVICIOS</v>
          </cell>
          <cell r="DI79" t="str">
            <v>NO</v>
          </cell>
        </row>
        <row r="80">
          <cell r="Y80" t="str">
            <v>SECRETARÍA DE SALUD</v>
          </cell>
          <cell r="AJ80" t="str">
            <v>25C001</v>
          </cell>
          <cell r="AK80" t="str">
            <v>CONSEJERÍA JURÍDICA Y SERVICIOS LEGALES</v>
          </cell>
          <cell r="AL80" t="str">
            <v>UNIDAD RESPONSABLE: 25 C0 01 CONSEJERÍA JURÍDICA Y SERVICIOS LEGALES</v>
          </cell>
          <cell r="AM80" t="str">
            <v>CJSL</v>
          </cell>
          <cell r="AO80" t="str">
            <v>26</v>
          </cell>
          <cell r="AR80" t="str">
            <v>DELEGACIÓN TLALPAN</v>
          </cell>
          <cell r="AS80" t="str">
            <v>SÍ</v>
          </cell>
          <cell r="AU80" t="str">
            <v>060019</v>
          </cell>
          <cell r="AV80" t="str">
            <v>Innovar servicios de atención</v>
          </cell>
          <cell r="AW80" t="str">
            <v>Servicio</v>
          </cell>
          <cell r="DE80" t="str">
            <v>SECRETARÍA DE PROTECCIÓN CIVIL</v>
          </cell>
          <cell r="DF80" t="str">
            <v>SÍ</v>
          </cell>
          <cell r="DH80" t="str">
            <v>SECRETARÍA DE PROTECCIÓN CIVIL</v>
          </cell>
          <cell r="DI80" t="str">
            <v>NO</v>
          </cell>
        </row>
        <row r="81">
          <cell r="Y81" t="str">
            <v>SECRETARÍA DE SEGURIDAD PÚBLICA</v>
          </cell>
          <cell r="AJ81" t="str">
            <v>26C001</v>
          </cell>
          <cell r="AK81" t="str">
            <v>SECRETARÍA DE SALUD</v>
          </cell>
          <cell r="AL81" t="str">
            <v>UNIDAD RESPONSABLE: 26 C0 01 SECRETARÍA DE SALUD</v>
          </cell>
          <cell r="AM81" t="str">
            <v>SALUD</v>
          </cell>
          <cell r="AO81" t="str">
            <v>27</v>
          </cell>
          <cell r="AR81" t="str">
            <v>DELEGACIÓN VENUSTIANO CARRANZA</v>
          </cell>
          <cell r="AS81" t="str">
            <v>SÍ</v>
          </cell>
          <cell r="AU81" t="str">
            <v>060059</v>
          </cell>
          <cell r="AV81" t="str">
            <v>Otorgar servicios de apoyo administrativo</v>
          </cell>
          <cell r="AW81" t="str">
            <v>A/P</v>
          </cell>
          <cell r="DE81" t="str">
            <v>SECRETARÍA DE SALUD</v>
          </cell>
          <cell r="DF81" t="str">
            <v>NO</v>
          </cell>
          <cell r="DH81" t="str">
            <v>SECRETARÍA DE SALUD</v>
          </cell>
          <cell r="DI81" t="str">
            <v>NO</v>
          </cell>
        </row>
        <row r="82">
          <cell r="Y82" t="str">
            <v>SECRETARÍA DE TRANSPORTE Y VIALIDAD</v>
          </cell>
          <cell r="AJ82" t="str">
            <v>26PDSP</v>
          </cell>
          <cell r="AK82" t="str">
            <v>SERVICIOS DE SALUD PÚBLICA DEL DF</v>
          </cell>
          <cell r="AL82" t="str">
            <v>UNIDAD RESPONSABLE: 26 PD SP SERVICIOS DE SALUD PÚBLICA DEL DF</v>
          </cell>
          <cell r="AM82" t="str">
            <v>SSDF</v>
          </cell>
          <cell r="AO82" t="str">
            <v>28</v>
          </cell>
          <cell r="AR82" t="str">
            <v>DELEGACIÓN XOCHIMILCO</v>
          </cell>
          <cell r="AS82" t="str">
            <v>SÍ</v>
          </cell>
          <cell r="AU82" t="str">
            <v>070042</v>
          </cell>
          <cell r="AV82" t="str">
            <v>Transferencias a Órganos Autónomos</v>
          </cell>
          <cell r="AW82" t="str">
            <v>A/P</v>
          </cell>
          <cell r="DE82" t="str">
            <v>SECRETARÍA DE SEGURIDAD PÚBLICA</v>
          </cell>
          <cell r="DF82" t="str">
            <v>NO</v>
          </cell>
          <cell r="DH82" t="str">
            <v>SECRETARÍA DE SEGURIDAD PÚBLICA</v>
          </cell>
          <cell r="DI82" t="str">
            <v>NO</v>
          </cell>
        </row>
        <row r="83">
          <cell r="Y83" t="str">
            <v>SECRETARÍA DE TURISMO</v>
          </cell>
          <cell r="AJ83" t="str">
            <v>27A000</v>
          </cell>
          <cell r="AK83" t="str">
            <v>TRIBUNAL ELECTORAL DEL DF</v>
          </cell>
          <cell r="AL83" t="str">
            <v>UNIDAD RESPONSABLE: 27 A0 00 TRIBUNAL ELECTORAL DEL DF</v>
          </cell>
          <cell r="AM83" t="str">
            <v>TEDF</v>
          </cell>
          <cell r="AO83" t="str">
            <v>29</v>
          </cell>
          <cell r="AR83" t="str">
            <v>DEUDA PÚBLICA DEL DF</v>
          </cell>
          <cell r="AS83" t="str">
            <v>NO</v>
          </cell>
          <cell r="AU83" t="str">
            <v>080001</v>
          </cell>
          <cell r="AV83" t="str">
            <v>Realizar acciones preventivas de seguridad y control del orden público a través de la policía sectorial</v>
          </cell>
          <cell r="AW83" t="str">
            <v>Acción</v>
          </cell>
          <cell r="DE83" t="str">
            <v>SECRETARÍA DE TRANSPORTE Y VIALIDAD</v>
          </cell>
          <cell r="DF83" t="str">
            <v>NO</v>
          </cell>
          <cell r="DH83" t="str">
            <v>SECRETARÍA DE TRANSPORTE Y VIALIDAD</v>
          </cell>
          <cell r="DI83" t="str">
            <v>NO</v>
          </cell>
        </row>
        <row r="84">
          <cell r="Y84" t="str">
            <v>SECRETARÍA DEL TRABAJO Y FOMENTO AL EMPLEO</v>
          </cell>
          <cell r="AJ84" t="str">
            <v>29A000</v>
          </cell>
          <cell r="AK84" t="str">
            <v>UNIVERSIDAD AUTÓNOMA DE LA CIUDAD DE MÉXICO</v>
          </cell>
          <cell r="AL84" t="str">
            <v>UNIDAD RESPONSABLE: 29 A0 00 UNIVERSIDAD AUTÓNOMA DE LA CIUDAD DE MÉXICO</v>
          </cell>
          <cell r="AM84" t="str">
            <v>UACM</v>
          </cell>
          <cell r="AO84" t="str">
            <v>30</v>
          </cell>
          <cell r="AR84" t="str">
            <v>FIDEICOMISO DE RECUPERACIÓN CREDITICIA DEL DF</v>
          </cell>
          <cell r="AS84" t="str">
            <v>SÍ</v>
          </cell>
          <cell r="AU84" t="str">
            <v>080002</v>
          </cell>
          <cell r="AV84" t="str">
            <v>Realizar acciones de apoyo a la seguridad pública</v>
          </cell>
          <cell r="AW84" t="str">
            <v>Acción</v>
          </cell>
          <cell r="DE84" t="str">
            <v>SECRETARÍA DE TURISMO</v>
          </cell>
          <cell r="DF84" t="str">
            <v>NO</v>
          </cell>
          <cell r="DH84" t="str">
            <v>SECRETARÍA DE TURISMO</v>
          </cell>
          <cell r="DI84" t="str">
            <v>NO</v>
          </cell>
        </row>
        <row r="85">
          <cell r="Y85" t="str">
            <v>SERVICIO DE TRANSPORTES ELÉCTRICOS DEL DF</v>
          </cell>
          <cell r="AJ85" t="str">
            <v>30PDPA</v>
          </cell>
          <cell r="AK85" t="str">
            <v>PROCURADURÍA AMBIENTAL Y DEL ORDENAMIENTO TERRITORIAL DEL DF</v>
          </cell>
          <cell r="AL85" t="str">
            <v>UNIDAD RESPONSABLE: 30 PD PA PROCURADURÍA AMBIENTAL Y DEL ORDENAMIENTO TERRITORIAL DEL DF</v>
          </cell>
          <cell r="AM85" t="str">
            <v>PAOT</v>
          </cell>
          <cell r="AO85" t="str">
            <v>31</v>
          </cell>
          <cell r="AR85" t="str">
            <v>FIDEICOMISO DEL CENTRO HISTÓRICO</v>
          </cell>
          <cell r="AS85" t="str">
            <v>SÍ</v>
          </cell>
          <cell r="AU85" t="str">
            <v>080003</v>
          </cell>
          <cell r="AV85" t="str">
            <v>Operar el programa de capacitación en materia de seguridad pública</v>
          </cell>
          <cell r="AW85" t="str">
            <v>Programa</v>
          </cell>
          <cell r="DE85" t="str">
            <v>SECRETARÍA DEL TRABAJO Y FOMENTO AL EMPLEO</v>
          </cell>
          <cell r="DF85" t="str">
            <v>NO</v>
          </cell>
          <cell r="DH85" t="str">
            <v>SECRETARÍA DEL TRABAJO Y FOMENTO AL EMPLEO</v>
          </cell>
          <cell r="DI85" t="str">
            <v>NO</v>
          </cell>
        </row>
        <row r="86">
          <cell r="Y86" t="str">
            <v>SERVICIOS DE SALUD PÚBLICA DEL DF</v>
          </cell>
          <cell r="AJ86" t="str">
            <v>31C000</v>
          </cell>
          <cell r="AK86" t="str">
            <v>SECRETARÍA DE CULTURA</v>
          </cell>
          <cell r="AL86" t="str">
            <v>UNIDAD RESPONSABLE: 31 C0 00 SECRETARÍA DE CULTURA</v>
          </cell>
          <cell r="AM86" t="str">
            <v>CULTURA</v>
          </cell>
          <cell r="AO86" t="str">
            <v>32</v>
          </cell>
          <cell r="AR86" t="str">
            <v>FIDEICOMISO EDUCACIÓN GARANTIZADA DEL DF</v>
          </cell>
          <cell r="AS86" t="str">
            <v>SÍ</v>
          </cell>
          <cell r="AU86" t="str">
            <v>080004</v>
          </cell>
          <cell r="AV86" t="str">
            <v>Proporcionar servicios complementarios</v>
          </cell>
          <cell r="AW86" t="str">
            <v>Turno</v>
          </cell>
          <cell r="DE86" t="str">
            <v>SERVICIO DE TRANSPORTES ELÉCTRICOS DEL DF</v>
          </cell>
          <cell r="DF86" t="str">
            <v>NO</v>
          </cell>
          <cell r="DH86" t="str">
            <v>SERVICIO DE TRANSPORTES ELÉCTRICOS DEL DF</v>
          </cell>
          <cell r="DI86" t="str">
            <v>NO</v>
          </cell>
        </row>
        <row r="87">
          <cell r="Y87" t="str">
            <v>SERVICIOS METROPOLITANOS  S.A. DE C.V.</v>
          </cell>
          <cell r="AJ87" t="str">
            <v>31PFMA</v>
          </cell>
          <cell r="AK87" t="str">
            <v>FIDEICOMISO MUSEO DE ARTE POPULAR</v>
          </cell>
          <cell r="AL87" t="str">
            <v>UNIDAD RESPONSABLE: 31 PF MA FIDEICOMISO MUSEO DE ARTE POPULAR</v>
          </cell>
          <cell r="AM87" t="str">
            <v>MAP</v>
          </cell>
          <cell r="AO87" t="str">
            <v>33</v>
          </cell>
          <cell r="AR87" t="str">
            <v>FIDEICOMISO FONDO DE APOYO A LA PROCURACIÓN DE JUSTICIA EN EL DF</v>
          </cell>
          <cell r="AS87" t="str">
            <v>NO</v>
          </cell>
          <cell r="AU87" t="str">
            <v>080005</v>
          </cell>
          <cell r="AV87" t="str">
            <v>Operar el sistema de videovigilancia</v>
          </cell>
          <cell r="AW87" t="str">
            <v>Servicio</v>
          </cell>
          <cell r="DE87" t="str">
            <v>SERVICIOS DE SALUD PÚBLICA DEL DF</v>
          </cell>
          <cell r="DF87" t="str">
            <v>NO</v>
          </cell>
          <cell r="DH87" t="str">
            <v>SERVICIOS DE SALUD PÚBLICA DEL DF</v>
          </cell>
          <cell r="DI87" t="str">
            <v>NO</v>
          </cell>
        </row>
        <row r="88">
          <cell r="Y88" t="str">
            <v>SISTEMA DE AGUAS DE LA CIUDAD DE MÉXICO</v>
          </cell>
          <cell r="AJ88" t="str">
            <v>31PFME</v>
          </cell>
          <cell r="AK88" t="str">
            <v>FIDEICOMISO MUSEO DEL ESTANQUILLO</v>
          </cell>
          <cell r="AL88" t="str">
            <v>UNIDAD RESPONSABLE: 31 PF ME FIDEICOMISO MUSEO DEL ESTANQUILLO</v>
          </cell>
          <cell r="AM88" t="str">
            <v>FIMUEST</v>
          </cell>
          <cell r="AO88" t="str">
            <v>36</v>
          </cell>
          <cell r="AR88" t="str">
            <v>FIDEICOMISO INNOVA DEL DF</v>
          </cell>
          <cell r="AS88" t="str">
            <v>NO</v>
          </cell>
          <cell r="AU88" t="str">
            <v>080006</v>
          </cell>
          <cell r="AV88" t="str">
            <v>Controlar la prestación de servicios de seguridad pública</v>
          </cell>
          <cell r="AW88" t="str">
            <v>Permisionario</v>
          </cell>
          <cell r="DE88" t="str">
            <v>SERVICIOS METROPOLITANOS  S.A. DE C.V.</v>
          </cell>
          <cell r="DF88" t="str">
            <v>NO</v>
          </cell>
          <cell r="DH88" t="str">
            <v>SERVICIOS METROPOLITANOS  S.A. DE C.V.</v>
          </cell>
          <cell r="DI88" t="str">
            <v>NO</v>
          </cell>
        </row>
        <row r="89">
          <cell r="Y89" t="str">
            <v>SISTEMA DE RADIO Y TELEVISIÓN DIGITAL DEL GDF</v>
          </cell>
          <cell r="AJ89" t="str">
            <v>32A000</v>
          </cell>
          <cell r="AK89" t="str">
            <v>INSTITUTO DE ACCESO A LA INFORMACIÓN PÚBLICA DEL DF</v>
          </cell>
          <cell r="AL89" t="str">
            <v>UNIDAD RESPONSABLE: 32 A0 00 INSTITUTO DE ACCESO A LA INFORMACIÓN PÚBLICA DEL DF</v>
          </cell>
          <cell r="AM89" t="str">
            <v>INFODF</v>
          </cell>
          <cell r="AO89" t="str">
            <v>37</v>
          </cell>
          <cell r="AR89" t="str">
            <v>FIDEICOMISO MUSEO DE ARTE POPULAR</v>
          </cell>
          <cell r="AS89" t="str">
            <v>NO</v>
          </cell>
          <cell r="AU89" t="str">
            <v>080007</v>
          </cell>
          <cell r="AV89" t="str">
            <v>Brindar servicios de control y apoyo vial</v>
          </cell>
          <cell r="AW89" t="str">
            <v>Programa</v>
          </cell>
          <cell r="DE89" t="str">
            <v>SISTEMA DE AGUAS DE LA CIUDAD DE MÉXICO</v>
          </cell>
          <cell r="DF89" t="str">
            <v>NO</v>
          </cell>
          <cell r="DH89" t="str">
            <v>SISTEMA DE AGUAS DE LA CIUDAD DE MÉXICO</v>
          </cell>
          <cell r="DI89" t="str">
            <v>NO</v>
          </cell>
        </row>
        <row r="90">
          <cell r="Y90" t="str">
            <v>SISTEMA DE TRANSPORTE COLECTIVO (METRO)</v>
          </cell>
          <cell r="AJ90" t="str">
            <v>33C001</v>
          </cell>
          <cell r="AK90" t="str">
            <v>SECRETARÍA DEL TRABAJO Y FOMENTO AL EMPLEO</v>
          </cell>
          <cell r="AL90" t="str">
            <v>UNIDAD RESPONSABLE: 33 C0 01 SECRETARÍA DEL TRABAJO Y FOMENTO AL EMPLEO</v>
          </cell>
          <cell r="AM90" t="str">
            <v>TRABAJO</v>
          </cell>
          <cell r="AO90" t="str">
            <v>38</v>
          </cell>
          <cell r="AR90" t="str">
            <v>FIDEICOMISO MUSEO DEL ESTANQUILLO</v>
          </cell>
          <cell r="AS90" t="str">
            <v>NO</v>
          </cell>
          <cell r="AU90" t="str">
            <v>080008</v>
          </cell>
          <cell r="AV90" t="str">
            <v>Realizar acciones preventivas de seguridad y control del  orden público a través de las Unidades de Protección Ciudadana</v>
          </cell>
          <cell r="AW90" t="str">
            <v>Acción</v>
          </cell>
          <cell r="DE90" t="str">
            <v>SISTEMA DE RADIO Y TELEVISIÓN DIGITAL DEL GDF</v>
          </cell>
          <cell r="DF90" t="str">
            <v>NO</v>
          </cell>
          <cell r="DH90" t="str">
            <v>SISTEMA DE RADIO Y TELEVISIÓN DIGITAL DEL GDF</v>
          </cell>
          <cell r="DI90" t="str">
            <v>NO</v>
          </cell>
        </row>
        <row r="91">
          <cell r="Y91" t="str">
            <v>SISTEMA PARA EL DESARROLLO INTEGRAL DE LA FAMILIA DEL DF</v>
          </cell>
          <cell r="AJ91" t="str">
            <v>34C001</v>
          </cell>
          <cell r="AK91" t="str">
            <v>SECRETARÍA DE PROTECCIÓN CIVIL</v>
          </cell>
          <cell r="AL91" t="str">
            <v>UNIDAD RESPONSABLE: 34 C0 01 SECRETARÍA DE PROTECCIÓN CIVIL</v>
          </cell>
          <cell r="AM91" t="str">
            <v>SPC</v>
          </cell>
          <cell r="AO91" t="str">
            <v>39</v>
          </cell>
          <cell r="AR91" t="str">
            <v>FIDEICOMISO PARA EL FONDO DE PROMOCIÓN PARA EL FINANCIAMIENTO DEL TRANSPORTE PÚBLICO</v>
          </cell>
          <cell r="AS91" t="str">
            <v>NO</v>
          </cell>
          <cell r="AU91" t="str">
            <v>080009</v>
          </cell>
          <cell r="AV91" t="str">
            <v>Proporcionar mantenimiento a los vehículos terrestres y aéreos y al armamento de seguridad pública</v>
          </cell>
          <cell r="AW91" t="str">
            <v>Servicio</v>
          </cell>
          <cell r="DE91" t="str">
            <v>SISTEMA DE TRANSPORTE COLECTIVO (METRO)</v>
          </cell>
          <cell r="DF91" t="str">
            <v>NO</v>
          </cell>
          <cell r="DH91" t="str">
            <v>SISTEMA DE TRANSPORTE COLECTIVO (METRO)</v>
          </cell>
          <cell r="DI91" t="str">
            <v>NO</v>
          </cell>
        </row>
        <row r="92">
          <cell r="Y92" t="str">
            <v>TRIBUNAL DE LO CONTENCIOSO ADMINISTRATIVO DEL DF</v>
          </cell>
          <cell r="AJ92" t="str">
            <v>34PDHB</v>
          </cell>
          <cell r="AK92" t="str">
            <v>HEROICO CUERPO DE BOMBEROS DEL DF</v>
          </cell>
          <cell r="AL92" t="str">
            <v>UNIDAD RESPONSABLE: 34 PD HB HEROICO CUERPO DE BOMBEROS DEL DF</v>
          </cell>
          <cell r="AM92" t="str">
            <v>HCBDF</v>
          </cell>
          <cell r="AO92" t="str">
            <v>40</v>
          </cell>
          <cell r="AR92" t="str">
            <v>FIDEICOMISO PARA EL MEJORAMIENTO DE LAS VÍAS DE COMUNICACIÓN DEL DF</v>
          </cell>
          <cell r="AS92" t="str">
            <v>NO</v>
          </cell>
          <cell r="AU92" t="str">
            <v>080010</v>
          </cell>
          <cell r="AV92" t="str">
            <v>Realizar operativos tácticos para el control del orden público y el combate a la delincuencia</v>
          </cell>
          <cell r="AW92" t="str">
            <v>Servicio</v>
          </cell>
          <cell r="DE92" t="str">
            <v>SISTEMA PARA EL DESARROLLO INTEGRAL DE LA FAMILIA DEL DF</v>
          </cell>
          <cell r="DF92" t="str">
            <v>NO</v>
          </cell>
          <cell r="DH92" t="str">
            <v>SISTEMA PARA EL DESARROLLO INTEGRAL DE LA FAMILIA DEL DF</v>
          </cell>
          <cell r="DI92" t="str">
            <v>NO</v>
          </cell>
        </row>
        <row r="93">
          <cell r="Y93" t="str">
            <v>TRIBUNAL ELECTORAL DEL DF</v>
          </cell>
          <cell r="AJ93" t="str">
            <v>35C001</v>
          </cell>
          <cell r="AK93" t="str">
            <v>SECRETARÍA DE DESARROLLO RURAL Y EQUIDAD PARA LAS COMUNIDADES</v>
          </cell>
          <cell r="AL93" t="str">
            <v>UNIDAD RESPONSABLE: 35 C0 01 SECRETARÍA DE DESARROLLO RURAL Y EQUIDAD PARA LAS COMUNIDADES</v>
          </cell>
          <cell r="AM93" t="str">
            <v>SEDREC</v>
          </cell>
          <cell r="AO93" t="str">
            <v>42</v>
          </cell>
          <cell r="AR93" t="str">
            <v>FIDEICOMISO PÚBLICO "CIUDAD DIGITAL"</v>
          </cell>
          <cell r="AS93" t="str">
            <v>NO</v>
          </cell>
          <cell r="AU93" t="str">
            <v>080011</v>
          </cell>
          <cell r="AV93" t="str">
            <v>Operar el sistema de información policial</v>
          </cell>
          <cell r="AW93" t="str">
            <v>A/P</v>
          </cell>
          <cell r="DE93" t="str">
            <v>TRIBUNAL DE LO CONTENCIOSO ADMINISTRATIVO DEL DF</v>
          </cell>
          <cell r="DF93" t="str">
            <v>NO</v>
          </cell>
          <cell r="DH93" t="str">
            <v>TRIBUNAL DE LO CONTENCIOSO ADMINISTRATIVO DEL DF</v>
          </cell>
          <cell r="DI93" t="str">
            <v>NO</v>
          </cell>
        </row>
        <row r="94">
          <cell r="AJ94" t="str">
            <v>36C001</v>
          </cell>
          <cell r="AK94" t="str">
            <v>SECRETARÍA DE EDUCACIÓN</v>
          </cell>
          <cell r="AL94" t="str">
            <v>UNIDAD RESPONSABLE: 36 C0 01 SECRETARÍA DE EDUCACIÓN</v>
          </cell>
          <cell r="AM94" t="str">
            <v>EDUCACION</v>
          </cell>
          <cell r="AO94" t="str">
            <v>58</v>
          </cell>
          <cell r="AR94" t="str">
            <v>FIDEICOMISO PÚBLICO COMPLEJO AMBIENTAL "XOCHIMILCO"</v>
          </cell>
          <cell r="AS94" t="str">
            <v>NO</v>
          </cell>
          <cell r="AU94" t="str">
            <v>080012</v>
          </cell>
          <cell r="AV94" t="str">
            <v>Realizar la supervisión y evaluación de la actuación policial</v>
          </cell>
          <cell r="AW94" t="str">
            <v>Acción</v>
          </cell>
          <cell r="DE94" t="str">
            <v>TRIBUNAL ELECTORAL DEL DF</v>
          </cell>
          <cell r="DF94" t="str">
            <v>NO</v>
          </cell>
          <cell r="DH94" t="str">
            <v>TRIBUNAL ELECTORAL DEL DF</v>
          </cell>
          <cell r="DI94" t="str">
            <v>NO</v>
          </cell>
        </row>
        <row r="95">
          <cell r="AJ95" t="str">
            <v>36PDIE</v>
          </cell>
          <cell r="AK95" t="str">
            <v>INSTITUTO DE EDUCACIÓN MEDIA SUPERIOR</v>
          </cell>
          <cell r="AL95" t="str">
            <v>UNIDAD RESPONSABLE: 36 PD IE INSTITUTO DE EDUCACIÓN MEDIA SUPERIOR</v>
          </cell>
          <cell r="AM95" t="str">
            <v>IEMS</v>
          </cell>
          <cell r="AO95" t="str">
            <v>59</v>
          </cell>
          <cell r="AR95" t="str">
            <v>FONDO AMBIENTAL PÚBLICO DEL DF</v>
          </cell>
          <cell r="AS95" t="str">
            <v>NO</v>
          </cell>
          <cell r="AU95" t="str">
            <v>080014</v>
          </cell>
          <cell r="AV95" t="str">
            <v>Supervisar la seguridad en instalaciones de transporte público</v>
          </cell>
          <cell r="AW95" t="str">
            <v>A/P</v>
          </cell>
          <cell r="DE95" t="str">
            <v>TRIBUNAL SUPERIOR DE JUSTICIA DEL DF</v>
          </cell>
          <cell r="DF95" t="str">
            <v>NO</v>
          </cell>
          <cell r="DH95" t="str">
            <v>TRIBUNAL SUPERIOR DE JUSTICIA DEL DF</v>
          </cell>
          <cell r="DI95" t="str">
            <v>NO</v>
          </cell>
        </row>
        <row r="96">
          <cell r="AJ96" t="str">
            <v>36PFEG</v>
          </cell>
          <cell r="AK96" t="str">
            <v>FIDEICOMISO EDUCACIÓN GARANTIZADA DEL DF</v>
          </cell>
          <cell r="AL96" t="str">
            <v>UNIDAD RESPONSABLE: 36 PF EG FIDEICOMISO EDUCACIÓN GARANTIZADA DEL DF</v>
          </cell>
          <cell r="AM96" t="str">
            <v>FIEDGADF</v>
          </cell>
          <cell r="AO96" t="str">
            <v>60</v>
          </cell>
          <cell r="AR96" t="str">
            <v>FONDO DE COINVERSIÓN</v>
          </cell>
          <cell r="AS96" t="str">
            <v>NO</v>
          </cell>
          <cell r="AU96" t="str">
            <v>080016</v>
          </cell>
          <cell r="AV96" t="str">
            <v>Ampliar, construir y mantener la infraestructura para la seguridad pública</v>
          </cell>
          <cell r="AW96" t="str">
            <v>Inmueble</v>
          </cell>
          <cell r="DE96" t="str">
            <v>UNIVERSIDAD AUTÓNOMA DE LA CIUDAD DE MÉXICO</v>
          </cell>
          <cell r="DF96" t="str">
            <v>NO</v>
          </cell>
          <cell r="DH96" t="str">
            <v>UNIVERSIDAD AUTÓNOMA DE LA CIUDAD DE MÉXICO</v>
          </cell>
          <cell r="DI96" t="str">
            <v>NO</v>
          </cell>
        </row>
        <row r="97">
          <cell r="AJ97" t="str">
            <v>37PDCT</v>
          </cell>
          <cell r="AK97" t="str">
            <v>INSTITUTO DE CIENCIA Y TECNOLOGÍA</v>
          </cell>
          <cell r="AL97" t="str">
            <v>UNIDAD RESPONSABLE: 37 PD CT INSTITUTO DE CIENCIA Y TECNOLOGÍA</v>
          </cell>
          <cell r="AM97" t="str">
            <v>ICTEC</v>
          </cell>
          <cell r="AR97" t="str">
            <v>FONDO DE DESARROLLO ECONÓMICO DEL DF</v>
          </cell>
          <cell r="AS97" t="str">
            <v>NO</v>
          </cell>
          <cell r="AU97" t="str">
            <v>080017</v>
          </cell>
          <cell r="AV97" t="str">
            <v>Realizar acciones en el marco del Proyecto Bicentenario de la Ciudad de México</v>
          </cell>
          <cell r="AW97" t="str">
            <v>Proyecto</v>
          </cell>
        </row>
        <row r="98">
          <cell r="AJ98" t="str">
            <v>14P0PJ</v>
          </cell>
          <cell r="AK98" t="str">
            <v>FIDEICOMISO FONDO DE APOYO A LA PROCURACIÓN DE JUSTICIA EN EL DF</v>
          </cell>
          <cell r="AL98" t="str">
            <v>UNIDAD RESPONSABLE: 14 P0 PJ FIDEICOMISO FONDO DE APOYO A LA PROCURACIÓN DE JUSTICIA EN EL DF</v>
          </cell>
          <cell r="AM98" t="str">
            <v>FIDJUST</v>
          </cell>
          <cell r="AR98" t="str">
            <v>FONDO DE SEGURIDAD PÚBLICA DEL DF</v>
          </cell>
          <cell r="AS98" t="str">
            <v>NO</v>
          </cell>
          <cell r="AU98" t="str">
            <v>080059</v>
          </cell>
          <cell r="AV98" t="str">
            <v>Otorgar servicios de apoyo administrativo</v>
          </cell>
          <cell r="AW98" t="str">
            <v>A/P</v>
          </cell>
        </row>
        <row r="99">
          <cell r="AJ99" t="str">
            <v>09PFIN</v>
          </cell>
          <cell r="AK99" t="str">
            <v>FIDEICOMISO INNOVA DEL DF</v>
          </cell>
          <cell r="AL99" t="str">
            <v>UNIDAD RESPONSABLE: 09 PF IN FIDEICOMISO INNOVA DEL DF</v>
          </cell>
          <cell r="AM99" t="str">
            <v>INNOVA</v>
          </cell>
          <cell r="AR99" t="str">
            <v>FONDO MIXTO DE PROMOCIÓN TURÍSTICA</v>
          </cell>
          <cell r="AS99" t="str">
            <v>SÍ</v>
          </cell>
          <cell r="AU99" t="str">
            <v>080060</v>
          </cell>
          <cell r="AV99" t="str">
            <v>Cubrir compromisos pendientes de acciones realizadas en ejercicios anteriores</v>
          </cell>
          <cell r="AW99" t="str">
            <v>S/N</v>
          </cell>
        </row>
        <row r="100">
          <cell r="AR100" t="str">
            <v>FONDO PARA EL DESARROLLO SOCIAL DE LA CIUDAD DE MÉXICO</v>
          </cell>
          <cell r="AS100" t="str">
            <v>NO</v>
          </cell>
          <cell r="AU100" t="str">
            <v>080258</v>
          </cell>
          <cell r="AV100" t="str">
            <v>Operar el Programa Nacional de Seguridad Pública</v>
          </cell>
          <cell r="AW100" t="str">
            <v>Programa</v>
          </cell>
        </row>
        <row r="101">
          <cell r="AR101" t="str">
            <v>FONDO PARA LA ATENCIÓN Y APOYO A LAS VÍCTIMAS DEL DELITO</v>
          </cell>
          <cell r="AS101" t="str">
            <v>NO</v>
          </cell>
          <cell r="AU101" t="str">
            <v>080260</v>
          </cell>
          <cell r="AV101" t="str">
            <v>Cubrir compromisos pendientes de acciones realizadas en ejercicios anteriores</v>
          </cell>
          <cell r="AW101" t="str">
            <v>S/N</v>
          </cell>
        </row>
        <row r="102">
          <cell r="AR102" t="str">
            <v>HEROICO CUERPO DE BOMBEROS DEL DF</v>
          </cell>
          <cell r="AS102" t="str">
            <v>NO</v>
          </cell>
          <cell r="AU102" t="str">
            <v>081601</v>
          </cell>
          <cell r="AV102" t="str">
            <v>Realizar acciones preventivas de seguridad y control del orden público a través de la policía sectorial</v>
          </cell>
          <cell r="AW102" t="str">
            <v>Acción</v>
          </cell>
        </row>
        <row r="103">
          <cell r="AR103" t="str">
            <v>INSTITUTO DE ACCESO A LA INFORMACIÓN PÚBLICA DEL DF</v>
          </cell>
          <cell r="AS103" t="str">
            <v>NO</v>
          </cell>
          <cell r="AU103" t="str">
            <v>081602</v>
          </cell>
          <cell r="AV103" t="str">
            <v>Realizar acciones de apoyo a la seguridad pública</v>
          </cell>
          <cell r="AW103" t="str">
            <v>Acción</v>
          </cell>
        </row>
        <row r="104">
          <cell r="AR104" t="str">
            <v>INSTITUTO DE CIENCIA Y TECNOLOGÍA</v>
          </cell>
          <cell r="AS104" t="str">
            <v>NO</v>
          </cell>
          <cell r="AU104" t="str">
            <v>081608</v>
          </cell>
          <cell r="AV104" t="str">
            <v>Realizar acciones preventivas de seguridad y control del orden público a través de las Unidades de Protección Ciudadana</v>
          </cell>
          <cell r="AW104" t="str">
            <v>Acción</v>
          </cell>
        </row>
        <row r="105">
          <cell r="AR105" t="str">
            <v>INSTITUTO DE EDUCACIÓN MEDIA SUPERIOR</v>
          </cell>
          <cell r="AS105" t="str">
            <v>NO</v>
          </cell>
          <cell r="AU105" t="str">
            <v>081612</v>
          </cell>
          <cell r="AV105" t="str">
            <v>Realizar la supervisión y evaluación de la actuación policial</v>
          </cell>
          <cell r="AW105" t="str">
            <v>Acción</v>
          </cell>
        </row>
        <row r="106">
          <cell r="AR106" t="str">
            <v>INSTITUTO DE FORMACIÓN PROFESIONAL</v>
          </cell>
          <cell r="AS106" t="str">
            <v>SÍ</v>
          </cell>
          <cell r="AU106" t="str">
            <v>081616</v>
          </cell>
          <cell r="AV106" t="str">
            <v>Ampliar, construir y mantener la infraestructura para la seguridad pública</v>
          </cell>
          <cell r="AW106" t="str">
            <v>Inmueble</v>
          </cell>
        </row>
        <row r="107">
          <cell r="AR107" t="str">
            <v>INSTITUTO DE LA JUVENTUD DEL DF</v>
          </cell>
          <cell r="AS107" t="str">
            <v>NO</v>
          </cell>
          <cell r="AU107" t="str">
            <v>081617</v>
          </cell>
          <cell r="AV107" t="str">
            <v>Realizar acciones en el marco del proyecto Bicentenario de la Ciudad de México</v>
          </cell>
          <cell r="AW107" t="str">
            <v>Proyecto</v>
          </cell>
        </row>
        <row r="108">
          <cell r="AR108" t="str">
            <v>INSTITUTO DE LAS MUJERES DEL DF</v>
          </cell>
          <cell r="AS108" t="str">
            <v>NO</v>
          </cell>
          <cell r="AU108" t="str">
            <v>090001</v>
          </cell>
          <cell r="AV108" t="str">
            <v>Realizar acciones de atención de emergencia en materia de protección civil</v>
          </cell>
          <cell r="AW108" t="str">
            <v>Acción</v>
          </cell>
        </row>
        <row r="109">
          <cell r="AR109" t="str">
            <v>INSTITUTO DE VIVIENDA DEL DF</v>
          </cell>
          <cell r="AS109" t="str">
            <v>NO</v>
          </cell>
          <cell r="AU109" t="str">
            <v>090002</v>
          </cell>
          <cell r="AV109" t="str">
            <v>Realizar acciones de prevención de emergencias en materia de protección civil</v>
          </cell>
          <cell r="AW109" t="str">
            <v>Acción</v>
          </cell>
        </row>
        <row r="110">
          <cell r="AR110" t="str">
            <v>INSTITUTO ELECTORAL DEL DF</v>
          </cell>
          <cell r="AS110" t="str">
            <v>NO</v>
          </cell>
          <cell r="AU110" t="str">
            <v>090003</v>
          </cell>
          <cell r="AV110" t="str">
            <v>Reubicar a los habitantes de zonas de alto riesgo</v>
          </cell>
          <cell r="AW110" t="str">
            <v>Acción</v>
          </cell>
        </row>
        <row r="111">
          <cell r="AR111" t="str">
            <v>INSTITUTO TÉCNICO DE FORMACIÓN POLICIAL</v>
          </cell>
          <cell r="AS111" t="str">
            <v>SÍ</v>
          </cell>
          <cell r="AU111" t="str">
            <v>090004</v>
          </cell>
          <cell r="AV111" t="str">
            <v>Realizar servicios de auxilio en incendios y siniestros</v>
          </cell>
          <cell r="AW111" t="str">
            <v>Servicio</v>
          </cell>
        </row>
        <row r="112">
          <cell r="AR112" t="str">
            <v>JEFATURA DE GOBIERNO DEL DF</v>
          </cell>
          <cell r="AS112" t="str">
            <v>SÍ</v>
          </cell>
          <cell r="AU112" t="str">
            <v>090005</v>
          </cell>
          <cell r="AV112" t="str">
            <v>Operar el Fondo de Desastres naturales</v>
          </cell>
          <cell r="AW112" t="str">
            <v>Acción</v>
          </cell>
        </row>
        <row r="113">
          <cell r="AR113" t="str">
            <v>JUNTA LOCAL DE CONCILIACIÓN Y ARBITRAJE DEL DF</v>
          </cell>
          <cell r="AS113" t="str">
            <v>NO</v>
          </cell>
          <cell r="AU113" t="str">
            <v>090006</v>
          </cell>
          <cell r="AV113" t="str">
            <v>Capacitar y certificar a peritos en materia de protección civil</v>
          </cell>
          <cell r="AW113" t="str">
            <v>Acción</v>
          </cell>
        </row>
        <row r="114">
          <cell r="AR114" t="str">
            <v>METROBÚS</v>
          </cell>
          <cell r="AS114" t="str">
            <v>NO</v>
          </cell>
          <cell r="AU114" t="str">
            <v>090007</v>
          </cell>
          <cell r="AV114" t="str">
            <v>Efectuar el mantenimiento y operación de la red de acelerógrafos y de alerta sísmica</v>
          </cell>
          <cell r="AW114" t="str">
            <v>Acción</v>
          </cell>
        </row>
        <row r="115">
          <cell r="AR115" t="str">
            <v>OFICIALÍA MAYOR</v>
          </cell>
          <cell r="AS115" t="str">
            <v>SÍ</v>
          </cell>
          <cell r="AU115" t="str">
            <v>090008</v>
          </cell>
          <cell r="AV115" t="str">
            <v>Efectuar la revisión estructural de inmuebles públicos y privados</v>
          </cell>
          <cell r="AW115" t="str">
            <v>Acción</v>
          </cell>
        </row>
        <row r="116">
          <cell r="AR116" t="str">
            <v>POLICÍA AUXILIAR DEL DF</v>
          </cell>
          <cell r="AS116" t="str">
            <v>SÍ</v>
          </cell>
          <cell r="AU116" t="str">
            <v>090010</v>
          </cell>
          <cell r="AV116" t="str">
            <v>Elaborar, operar, evaluar y actualizar el atlas de riesgo en materia de protección civil</v>
          </cell>
          <cell r="AW116" t="str">
            <v>Acción</v>
          </cell>
        </row>
        <row r="117">
          <cell r="AR117" t="str">
            <v>POLICÍA BANCARIA E INDUSTRIAL</v>
          </cell>
          <cell r="AS117" t="str">
            <v>SÍ</v>
          </cell>
          <cell r="AU117" t="str">
            <v>090011</v>
          </cell>
          <cell r="AV117" t="str">
            <v>Sensibilizar a la población en temas de protección civil</v>
          </cell>
          <cell r="AW117" t="str">
            <v>Acción</v>
          </cell>
        </row>
        <row r="118">
          <cell r="AR118" t="str">
            <v>PROCURADURÍA AMBIENTAL Y DEL ORDENAMIENTO TERRITORIAL DEL DF</v>
          </cell>
          <cell r="AS118" t="str">
            <v>NO</v>
          </cell>
          <cell r="AU118" t="str">
            <v>090059</v>
          </cell>
          <cell r="AV118" t="str">
            <v>Otorgar servicios de apoyo administrativo</v>
          </cell>
          <cell r="AW118" t="str">
            <v>A/P</v>
          </cell>
        </row>
        <row r="119">
          <cell r="AR119" t="str">
            <v>PROCURADURÍA GENERAL DE JUSTICIA DEL DF</v>
          </cell>
          <cell r="AS119" t="str">
            <v>SÍ</v>
          </cell>
          <cell r="AU119" t="str">
            <v>090060</v>
          </cell>
          <cell r="AV119" t="str">
            <v>Cubrir compromisos pendientes de acciones realizadas en ejercicios anteriores</v>
          </cell>
          <cell r="AW119" t="str">
            <v>S/N</v>
          </cell>
        </row>
        <row r="120">
          <cell r="AR120" t="str">
            <v>PROCURADURÍA SOCIAL DEL DF</v>
          </cell>
          <cell r="AS120" t="str">
            <v>NO</v>
          </cell>
          <cell r="AU120" t="str">
            <v>091101</v>
          </cell>
          <cell r="AV120" t="str">
            <v>Realizar acciones de atención de emergencias en materia de protección civil</v>
          </cell>
          <cell r="AW120" t="str">
            <v>Acción</v>
          </cell>
        </row>
        <row r="121">
          <cell r="AR121" t="str">
            <v>RED DE TRANSPORTE DE PASAJEROS DEL DF</v>
          </cell>
          <cell r="AS121" t="str">
            <v>NO</v>
          </cell>
          <cell r="AU121" t="str">
            <v>091701</v>
          </cell>
          <cell r="AV121" t="str">
            <v>Realizar acciones de atención de emergencias en materia de protección civil</v>
          </cell>
          <cell r="AW121" t="str">
            <v>Acción</v>
          </cell>
        </row>
        <row r="122">
          <cell r="AR122" t="str">
            <v>SECRETARÍA DE CULTURA</v>
          </cell>
          <cell r="AS122" t="str">
            <v>SÍ</v>
          </cell>
          <cell r="AU122" t="str">
            <v>100001</v>
          </cell>
          <cell r="AV122" t="str">
            <v>Atender a la población en los centros de readaptación o penitenciarios</v>
          </cell>
          <cell r="AW122" t="str">
            <v>Persona</v>
          </cell>
        </row>
        <row r="123">
          <cell r="AR123" t="str">
            <v>SECRETARÍA DE DESARROLLO ECONÓMICO</v>
          </cell>
          <cell r="AS123" t="str">
            <v>SÍ</v>
          </cell>
          <cell r="AU123" t="str">
            <v>100002</v>
          </cell>
          <cell r="AV123" t="str">
            <v>Operar el programa de Capacitación y trabajo para la reinserción social de la población interna</v>
          </cell>
          <cell r="AW123" t="str">
            <v>Persona</v>
          </cell>
        </row>
        <row r="124">
          <cell r="AR124" t="str">
            <v>SECRETARÍA DE DESARROLLO RURAL Y EQUIDAD PARA LAS COMUNIDADES</v>
          </cell>
          <cell r="AS124" t="str">
            <v>SÍ</v>
          </cell>
          <cell r="AU124" t="str">
            <v>100003</v>
          </cell>
          <cell r="AV124" t="str">
            <v>Mantener la infraestructura penitenciaria del DF</v>
          </cell>
          <cell r="AW124" t="str">
            <v>Obra</v>
          </cell>
        </row>
        <row r="125">
          <cell r="AR125" t="str">
            <v>SECRETARÍA DE DESARROLLO SOCIAL</v>
          </cell>
          <cell r="AS125" t="str">
            <v>SÍ</v>
          </cell>
          <cell r="AU125" t="str">
            <v>100004</v>
          </cell>
          <cell r="AV125" t="str">
            <v>Operar el programa "Cárcel Abierta"</v>
          </cell>
          <cell r="AW125" t="str">
            <v>Persona</v>
          </cell>
        </row>
        <row r="126">
          <cell r="AR126" t="str">
            <v>SECRETARÍA DE DESARROLLO URBANO Y VIVIENDA</v>
          </cell>
          <cell r="AS126" t="str">
            <v>SÍ</v>
          </cell>
          <cell r="AU126" t="str">
            <v>100005</v>
          </cell>
          <cell r="AV126" t="str">
            <v>Otorgar tratamiento interno y externo a la población en centros de atención para adolescentes</v>
          </cell>
          <cell r="AW126" t="str">
            <v>Persona</v>
          </cell>
        </row>
        <row r="127">
          <cell r="AR127" t="str">
            <v>SECRETARÍA DE EDUCACIÓN</v>
          </cell>
          <cell r="AS127" t="str">
            <v>SÍ</v>
          </cell>
          <cell r="AU127" t="str">
            <v>100006</v>
          </cell>
          <cell r="AV127" t="str">
            <v>Otorgar el sistema integral de justicia para adolescentes del Distrito Federal</v>
          </cell>
          <cell r="AW127" t="str">
            <v>Persona</v>
          </cell>
        </row>
        <row r="128">
          <cell r="AR128" t="str">
            <v>SECRETARÍA DE FINANZAS</v>
          </cell>
          <cell r="AS128" t="str">
            <v>SÍ</v>
          </cell>
          <cell r="AU128" t="str">
            <v>100013</v>
          </cell>
          <cell r="AV128" t="str">
            <v>Operar el programa nacional de seguridad pública</v>
          </cell>
          <cell r="AW128" t="str">
            <v>Programa</v>
          </cell>
        </row>
        <row r="129">
          <cell r="AR129" t="str">
            <v>SECRETARÍA DE GOBIERNO</v>
          </cell>
          <cell r="AS129" t="str">
            <v>SÍ</v>
          </cell>
          <cell r="AU129" t="str">
            <v>100060</v>
          </cell>
          <cell r="AV129" t="str">
            <v>Cubrir compromisos pendientes de acciones realizadas en ejercicios anteriores</v>
          </cell>
          <cell r="AW129" t="str">
            <v>S/N</v>
          </cell>
        </row>
        <row r="130">
          <cell r="AR130" t="str">
            <v>SECRETARÍA DE MEDIO AMBIENTE</v>
          </cell>
          <cell r="AS130" t="str">
            <v>SÍ</v>
          </cell>
          <cell r="AU130" t="str">
            <v>100258</v>
          </cell>
          <cell r="AV130" t="str">
            <v>Operar el Programa Nacional de Seguridad Pública</v>
          </cell>
          <cell r="AW130" t="str">
            <v>Programa</v>
          </cell>
        </row>
        <row r="131">
          <cell r="AR131" t="str">
            <v>SECRETARÍA DE OBRAS Y SERVICIOS</v>
          </cell>
          <cell r="AS131" t="str">
            <v>SÍ</v>
          </cell>
          <cell r="AU131" t="str">
            <v>100260</v>
          </cell>
          <cell r="AV131" t="str">
            <v>Cubrir compromisos pendientes de acciones realizadas en ejercicios anteriores</v>
          </cell>
          <cell r="AW131" t="str">
            <v>S/N</v>
          </cell>
        </row>
        <row r="132">
          <cell r="AR132" t="str">
            <v>SECRETARÍA DE PROTECCIÓN CIVIL</v>
          </cell>
          <cell r="AS132" t="str">
            <v>SÍ</v>
          </cell>
          <cell r="AU132" t="str">
            <v>110002</v>
          </cell>
          <cell r="AV132" t="str">
            <v>Iniciar y determinar averiguaciones previas</v>
          </cell>
          <cell r="AW132" t="str">
            <v>Asunto</v>
          </cell>
        </row>
        <row r="133">
          <cell r="AR133" t="str">
            <v>SECRETARÍA DE SALUD</v>
          </cell>
          <cell r="AS133" t="str">
            <v>SÍ</v>
          </cell>
          <cell r="AU133" t="str">
            <v>110003</v>
          </cell>
          <cell r="AV133" t="str">
            <v>Ejecutar ordenes de carácter policiaco</v>
          </cell>
          <cell r="AW133" t="str">
            <v>Orden</v>
          </cell>
        </row>
        <row r="134">
          <cell r="AR134" t="str">
            <v>SECRETARÍA DE SEGURIDAD PÚBLICA</v>
          </cell>
          <cell r="AS134" t="str">
            <v>SÍ</v>
          </cell>
          <cell r="AU134" t="str">
            <v>110004</v>
          </cell>
          <cell r="AV134" t="str">
            <v>Tramitar peritajes</v>
          </cell>
          <cell r="AW134" t="str">
            <v>Dictamen</v>
          </cell>
        </row>
        <row r="135">
          <cell r="AR135" t="str">
            <v>SECRETARÍA DE TRANSPORTE Y VIALIDAD</v>
          </cell>
          <cell r="AS135" t="str">
            <v>SÍ</v>
          </cell>
          <cell r="AU135" t="str">
            <v>110005</v>
          </cell>
          <cell r="AV135" t="str">
            <v>Propiciar notificaciones de autos de termino constitucional y emitir conclusiones en juicios penales</v>
          </cell>
          <cell r="AW135" t="str">
            <v>Asunto</v>
          </cell>
        </row>
        <row r="136">
          <cell r="AR136" t="str">
            <v>SECRETARÍA DE TURISMO</v>
          </cell>
          <cell r="AS136" t="str">
            <v>SÍ</v>
          </cell>
          <cell r="AU136" t="str">
            <v>110006</v>
          </cell>
          <cell r="AV136" t="str">
            <v>Emitir informes previos y justificados de demanda de amparo</v>
          </cell>
          <cell r="AW136" t="str">
            <v>Asunto</v>
          </cell>
        </row>
        <row r="137">
          <cell r="AR137" t="str">
            <v>SECRETARÍA DEL TRABAJO Y FOMENTO AL EMPLEO</v>
          </cell>
          <cell r="AS137" t="str">
            <v>SÍ</v>
          </cell>
          <cell r="AU137" t="str">
            <v>110007</v>
          </cell>
          <cell r="AV137" t="str">
            <v>Intervenir en juicios civiles, familiares y contencioso</v>
          </cell>
          <cell r="AW137" t="str">
            <v>Juicio</v>
          </cell>
        </row>
        <row r="138">
          <cell r="AR138" t="str">
            <v>SERVICIO DE TRANSPORTES ELÉCTRICOS DEL DF</v>
          </cell>
          <cell r="AS138" t="str">
            <v>SÍ</v>
          </cell>
          <cell r="AU138" t="str">
            <v>110009</v>
          </cell>
          <cell r="AV138" t="str">
            <v>Informar a la ciudadanía, orientar jurídicamente y desahogar quejas en materia de derechos humanos</v>
          </cell>
          <cell r="AW138" t="str">
            <v>Acción</v>
          </cell>
        </row>
        <row r="139">
          <cell r="AR139" t="str">
            <v>SERVICIOS DE SALUD PÚBLICA DEL DF</v>
          </cell>
          <cell r="AS139" t="str">
            <v>NO</v>
          </cell>
          <cell r="AU139" t="str">
            <v>110010</v>
          </cell>
          <cell r="AV139" t="str">
            <v>Atender a la ciudadanía en materia condominal y de arrendamiento</v>
          </cell>
          <cell r="AW139" t="str">
            <v>Asunto</v>
          </cell>
        </row>
        <row r="140">
          <cell r="AR140" t="str">
            <v>SERVICIOS METROPOLITANOS  S.A. DE C.V.</v>
          </cell>
          <cell r="AS140" t="str">
            <v>SÍ</v>
          </cell>
          <cell r="AU140" t="str">
            <v>110013</v>
          </cell>
          <cell r="AV140" t="str">
            <v>Asesorar sobre la aplicación e interpretación de la normatividad</v>
          </cell>
          <cell r="AW140" t="str">
            <v>Acción</v>
          </cell>
        </row>
        <row r="141">
          <cell r="AR141" t="str">
            <v>SISTEMA DE AGUAS DE LA CIUDAD DE MÉXICO</v>
          </cell>
          <cell r="AS141" t="str">
            <v>SÍ</v>
          </cell>
          <cell r="AU141" t="str">
            <v>110014</v>
          </cell>
          <cell r="AV141" t="str">
            <v>Atender y solventar asuntos en materia civil, penal, laboral, mercantil y administrativa que se deriven del ejercicio de las funciones de seguridad pública</v>
          </cell>
          <cell r="AW141" t="str">
            <v>Asunto</v>
          </cell>
        </row>
        <row r="142">
          <cell r="AR142" t="str">
            <v>SISTEMA DE RADIO Y TELEVISIÓN DIGITAL DEL GDF</v>
          </cell>
          <cell r="AS142" t="str">
            <v>SÍ</v>
          </cell>
          <cell r="AU142" t="str">
            <v>110015</v>
          </cell>
          <cell r="AV142" t="str">
            <v>Brindar asistencia jurídica de carácter familiar</v>
          </cell>
          <cell r="AW142" t="str">
            <v>Persona</v>
          </cell>
        </row>
        <row r="143">
          <cell r="AR143" t="str">
            <v>SISTEMA DE RADIO Y TELEVISIÓN DIGITAL DEL GDF</v>
          </cell>
          <cell r="AS143" t="str">
            <v>SÍ</v>
          </cell>
          <cell r="AU143" t="str">
            <v>110016</v>
          </cell>
          <cell r="AV143" t="str">
            <v>Proporcionar atención a victimas del delito</v>
          </cell>
          <cell r="AW143" t="str">
            <v>Persona</v>
          </cell>
        </row>
        <row r="144">
          <cell r="AR144" t="str">
            <v>SISTEMA DE TRANSPORTE COLECTIVO (METRO)</v>
          </cell>
          <cell r="AS144" t="str">
            <v>SÍ</v>
          </cell>
          <cell r="AU144" t="str">
            <v>110017</v>
          </cell>
          <cell r="AV144" t="str">
            <v>Operar el programa de capacitación en materia de procuración de justicia</v>
          </cell>
          <cell r="AW144" t="str">
            <v>Curso</v>
          </cell>
        </row>
        <row r="145">
          <cell r="AR145" t="str">
            <v>SISTEMA PARA EL DESARROLLO INTEGRAL DE LA FAMILIA DEL DF</v>
          </cell>
          <cell r="AS145" t="str">
            <v>NO</v>
          </cell>
          <cell r="AU145" t="str">
            <v>110018</v>
          </cell>
          <cell r="AV145" t="str">
            <v>Operar la autoridad perimetral del Aeropuerto Internacional de la Ciudad de México</v>
          </cell>
          <cell r="AW145" t="str">
            <v>A/P</v>
          </cell>
        </row>
        <row r="146">
          <cell r="AR146" t="str">
            <v>TRIBUNAL DE LO CONTENCIOSO ADMINISTRATIVO DEL DF</v>
          </cell>
          <cell r="AS146" t="str">
            <v>NO</v>
          </cell>
          <cell r="AU146" t="str">
            <v>110042</v>
          </cell>
          <cell r="AV146" t="str">
            <v>Transferencias a Órganos Autónomos</v>
          </cell>
          <cell r="AW146" t="str">
            <v>Curso</v>
          </cell>
        </row>
        <row r="147">
          <cell r="AR147" t="str">
            <v>TRIBUNAL ELECTORAL DEL DF</v>
          </cell>
          <cell r="AS147" t="str">
            <v>NO</v>
          </cell>
          <cell r="AU147" t="str">
            <v>110043</v>
          </cell>
          <cell r="AV147" t="str">
            <v>Desarrollar y supervisar el programa de modernización de la P.G.J.D.F.</v>
          </cell>
          <cell r="AW147" t="str">
            <v>Programa</v>
          </cell>
        </row>
        <row r="148">
          <cell r="AR148" t="str">
            <v>TRIBUNAL SUPERIOR DE JUSTICIA DEL DF</v>
          </cell>
          <cell r="AS148" t="str">
            <v>NO</v>
          </cell>
          <cell r="AU148" t="str">
            <v>110058</v>
          </cell>
          <cell r="AV148" t="str">
            <v>Operar el programa nacional de seguridad pública</v>
          </cell>
          <cell r="AW148" t="str">
            <v>Programa</v>
          </cell>
        </row>
        <row r="149">
          <cell r="AR149" t="str">
            <v>UNIVERSIDAD AUTÓNOMA DE LA CIUDAD DE MÉXICO</v>
          </cell>
          <cell r="AS149" t="str">
            <v>NO</v>
          </cell>
          <cell r="AU149" t="str">
            <v>110059</v>
          </cell>
          <cell r="AV149" t="str">
            <v>Otorgar servicios de apoyo administrativo</v>
          </cell>
          <cell r="AW149" t="str">
            <v>A/P</v>
          </cell>
        </row>
        <row r="150">
          <cell r="AU150" t="str">
            <v>110060</v>
          </cell>
          <cell r="AV150" t="str">
            <v>Cubrir compromisos pendientes de acciones realizadas en ejercicios anteriores</v>
          </cell>
          <cell r="AW150" t="str">
            <v>S/N</v>
          </cell>
        </row>
        <row r="151">
          <cell r="Y151" t="str">
            <v>Eje 1. Reforma política: derechos plenos a la ciudad y sus habitantes</v>
          </cell>
          <cell r="AU151" t="str">
            <v>110258</v>
          </cell>
          <cell r="AV151" t="str">
            <v>Operar el Programa Nacional de Seguridad Pública</v>
          </cell>
          <cell r="AW151" t="str">
            <v>Programa</v>
          </cell>
        </row>
        <row r="152">
          <cell r="Y152" t="str">
            <v>Eje 2. Equidad</v>
          </cell>
          <cell r="AU152" t="str">
            <v>110260</v>
          </cell>
          <cell r="AV152" t="str">
            <v>Cubrir compromisos pendientes de acciones realizadas en ejercicios anteriores</v>
          </cell>
          <cell r="AW152" t="str">
            <v>S/N</v>
          </cell>
        </row>
        <row r="153">
          <cell r="Y153" t="str">
            <v>Eje 3. Seguridad y justicia expedita</v>
          </cell>
          <cell r="AU153" t="str">
            <v>120001</v>
          </cell>
          <cell r="AV153" t="str">
            <v>Prevenir y atender la violencia familiar y comunitaria</v>
          </cell>
          <cell r="AW153" t="str">
            <v>Persona</v>
          </cell>
        </row>
        <row r="154">
          <cell r="Y154" t="str">
            <v>Eje 4. Economía competitiva e incluyente</v>
          </cell>
          <cell r="AU154" t="str">
            <v>120002</v>
          </cell>
          <cell r="AV154" t="str">
            <v>Otorgar apoyos a jefas de familia</v>
          </cell>
          <cell r="AW154" t="str">
            <v>Apoyo</v>
          </cell>
        </row>
        <row r="155">
          <cell r="Y155" t="str">
            <v>Eje 5. Intenso movimiento cultural</v>
          </cell>
          <cell r="AU155" t="str">
            <v>120003</v>
          </cell>
          <cell r="AV155" t="str">
            <v>Asesorar a las mujeres para la protección y conocimiento de sus derechos</v>
          </cell>
          <cell r="AW155" t="str">
            <v>Asesoría</v>
          </cell>
        </row>
        <row r="156">
          <cell r="Y156" t="str">
            <v>Eje 6. Desarrollo sustentable y de largo plazo</v>
          </cell>
          <cell r="AU156" t="str">
            <v>120004</v>
          </cell>
          <cell r="AV156" t="str">
            <v>Realizar estudios de mastografías</v>
          </cell>
          <cell r="AW156" t="str">
            <v>Estudio</v>
          </cell>
        </row>
        <row r="157">
          <cell r="Y157" t="str">
            <v>Eje 7. Nuevo orden urbano: servicios eficientes y calidad</v>
          </cell>
          <cell r="AU157" t="str">
            <v>120005</v>
          </cell>
          <cell r="AV157" t="str">
            <v>Agilizar la gestión gubernamental para las mujeres</v>
          </cell>
          <cell r="AW157" t="str">
            <v>Persona</v>
          </cell>
        </row>
        <row r="158">
          <cell r="AU158" t="str">
            <v>120006</v>
          </cell>
          <cell r="AV158" t="str">
            <v>Promover el desarrollo de la mujer microempresaria</v>
          </cell>
          <cell r="AW158" t="str">
            <v>Proyecto</v>
          </cell>
        </row>
        <row r="159">
          <cell r="AU159" t="str">
            <v>120007</v>
          </cell>
          <cell r="AV159" t="str">
            <v>Promover la equidad de género</v>
          </cell>
          <cell r="AW159" t="str">
            <v>Evento</v>
          </cell>
        </row>
        <row r="160">
          <cell r="AU160" t="str">
            <v>120008</v>
          </cell>
          <cell r="AV160" t="str">
            <v>Otorgar consultas de salud sexual y reproductiva</v>
          </cell>
          <cell r="AW160" t="str">
            <v>Consulta</v>
          </cell>
        </row>
        <row r="161">
          <cell r="AU161" t="str">
            <v>120009</v>
          </cell>
          <cell r="AV161" t="str">
            <v>Atender a mujeres trabajadores en conflictos laborales</v>
          </cell>
          <cell r="AW161" t="str">
            <v>Persona</v>
          </cell>
        </row>
        <row r="162">
          <cell r="AU162" t="str">
            <v>120010</v>
          </cell>
          <cell r="AV162" t="str">
            <v>Brindar atención especializada a menores y mujeres detenidos y/o víctimas del delito</v>
          </cell>
          <cell r="AW162" t="str">
            <v>Persona</v>
          </cell>
        </row>
        <row r="163">
          <cell r="AU163" t="str">
            <v>120011</v>
          </cell>
          <cell r="AV163" t="str">
            <v>Atender actos de discriminación de género, acoso sexual y violencia en el trabajo</v>
          </cell>
          <cell r="AW163" t="str">
            <v>Asunto</v>
          </cell>
        </row>
        <row r="164">
          <cell r="AU164" t="str">
            <v>120012</v>
          </cell>
          <cell r="AV164" t="str">
            <v>Proporcionar atención a niños y niñas en centros de desarrollo infantil (CENDIS)</v>
          </cell>
          <cell r="AW164" t="str">
            <v>Niño</v>
          </cell>
        </row>
        <row r="165">
          <cell r="AU165" t="str">
            <v>120013</v>
          </cell>
          <cell r="AV165" t="str">
            <v>Diseñar y coordinar las políticas públicas con perspectiva de género</v>
          </cell>
          <cell r="AW165" t="str">
            <v>Acción</v>
          </cell>
        </row>
        <row r="166">
          <cell r="Y166" t="str">
            <v>1.1 Con base en el diálogo, la concertación y la búsqueda de acuerdos: se trabajará con la Asamblea Legislativa del DF (ALDF), el Congreso de la Unión y los demás poderes de la Unión, para impulsar reformas legislativas que den al Distrito Feder</v>
          </cell>
          <cell r="AU166" t="str">
            <v>120014</v>
          </cell>
          <cell r="AV166" t="str">
            <v>Ofrecer el servicio de transporte preferencial para mujeres</v>
          </cell>
          <cell r="AW166" t="str">
            <v>Mill/pasajeros</v>
          </cell>
        </row>
        <row r="167">
          <cell r="Y167" t="str">
            <v>1.2 Se impulsarán las reformas que otorguen a la ALDF la facultad de aprobar el endeudamiento local, para liberar recursos que se destinarán, exclusivamente, al financiamiento de proyectos de inversión necesarios y rentables.</v>
          </cell>
          <cell r="AU167" t="str">
            <v>120015</v>
          </cell>
          <cell r="AV167" t="str">
            <v>Brindar apoyo a mujeres en situación de calle y vulnerabilidad social</v>
          </cell>
          <cell r="AW167" t="str">
            <v>Mujer</v>
          </cell>
        </row>
        <row r="168">
          <cell r="Y168" t="str">
            <v>1.3 Se buscará obtener para el DF un trato más equitativo y transparente en la asignación de participaciones y transferencias federales, y se buscará el incremento de los fondos destinados para el desarrollo social.</v>
          </cell>
          <cell r="AU168" t="str">
            <v>120016</v>
          </cell>
          <cell r="AV168" t="str">
            <v>Operar el programa mujer rural</v>
          </cell>
          <cell r="AW168" t="str">
            <v>A/P</v>
          </cell>
        </row>
        <row r="169">
          <cell r="Y169" t="str">
            <v>1.4 Impulsaremos la promulgación de una Constitución Política del DF, como máxima garantía de los derechos sociales y políticos de los habitantes de la ciudad en la construcción de un nuevo Orden Democrático.</v>
          </cell>
          <cell r="AU169" t="str">
            <v>120017</v>
          </cell>
          <cell r="AV169" t="str">
            <v>Promover la reinserción social a víctimas de violencia familiar en situación de riesgo</v>
          </cell>
          <cell r="AW169" t="str">
            <v>Persona</v>
          </cell>
        </row>
        <row r="170">
          <cell r="Y170" t="str">
            <v>1.5 Se buscará que la Constitución Política mejore la operatividad y los mecanismos de la coordinación metropolitana, a partir de la equiparación de facultades y atribuciones entre el Gobierno del DF y las demás entidades federativas.</v>
          </cell>
          <cell r="AU170" t="str">
            <v>120018</v>
          </cell>
          <cell r="AV170" t="str">
            <v>Otorgar estímulos a mujeres adolescentes y niños para concluir su educación</v>
          </cell>
          <cell r="AW170" t="str">
            <v>Apoyo</v>
          </cell>
        </row>
        <row r="171">
          <cell r="Y171" t="str">
            <v>1.6 Se impulsará el fortalecimiento de los espacios de coordinación y colaboración existentes entre los tres órdenes de gobierno.</v>
          </cell>
          <cell r="AU171" t="str">
            <v>120019</v>
          </cell>
          <cell r="AV171" t="str">
            <v>Otorgar becas a madres dedicadas al estudio de la ciencia y la tecnología</v>
          </cell>
          <cell r="AW171" t="str">
            <v>Beca</v>
          </cell>
        </row>
        <row r="172">
          <cell r="Y172" t="str">
            <v>1.7 Se reforzarán las instancias de coordinación metropolitana como órganos colegiados de planeación y decisión ejecutiva y se dará carácter obligatorio a sus resoluciones.</v>
          </cell>
          <cell r="AU172" t="str">
            <v>120020</v>
          </cell>
          <cell r="AV172" t="str">
            <v>Asesorar a mujeres para acceder a créditos</v>
          </cell>
          <cell r="AW172" t="str">
            <v>Persona</v>
          </cell>
        </row>
        <row r="173">
          <cell r="Y173" t="str">
            <v>1.8 Se avanzará en el proyecto de congruencia y homologación de la normatividad de la Zona Metropolitana del Valle de México y la Región Centro del País, en todos los niveles de gobierno.</v>
          </cell>
          <cell r="AU173" t="str">
            <v>120021</v>
          </cell>
          <cell r="AV173" t="str">
            <v>Generar políticas ambientales con perspectiva de género</v>
          </cell>
          <cell r="AW173" t="str">
            <v>Acción</v>
          </cell>
        </row>
        <row r="174">
          <cell r="Y174" t="str">
            <v>1.9 El gobierno elaborará políticas públicas y propuestas de reforma a la Ley de Participación Ciudadana, para fortalecer la participación y consolidar instrumentos como el plebiscito, referéndum y la iniciativa popular.</v>
          </cell>
          <cell r="AU174" t="str">
            <v>120022</v>
          </cell>
          <cell r="AV174" t="str">
            <v>Brindar asesoría financiera a mujeres ahorradoras</v>
          </cell>
          <cell r="AW174" t="str">
            <v>Acción</v>
          </cell>
        </row>
        <row r="175">
          <cell r="Y175" t="str">
            <v>1.10 Buscaremos instrumentos más eficaces para someter a consulta pública, cada dos años, la permanencia o revocación del mandato del Jefe de Gobierno.</v>
          </cell>
          <cell r="AU175" t="str">
            <v>120023</v>
          </cell>
          <cell r="AV175" t="str">
            <v>Resaltar el papel social e histórico de la mujer a través de conmemoración del Bicentenario</v>
          </cell>
          <cell r="AW175" t="str">
            <v>Acción</v>
          </cell>
        </row>
        <row r="176">
          <cell r="Y176" t="str">
            <v>1.11 Se apoyará a las Organizaciones de la Sociedad Civil para que contribuyan a incrementar la eficacia del gobierno, asegurar su austeridad y transparencia y auspiciar su cercanía con el ciudadano.</v>
          </cell>
          <cell r="AU176" t="str">
            <v>120030</v>
          </cell>
          <cell r="AV176" t="str">
            <v>Otorgar becas a hijos (as) de jefas de familia en condiciones de pobreza y vulnerabilidad social</v>
          </cell>
          <cell r="AW176" t="str">
            <v>Beca</v>
          </cell>
        </row>
        <row r="177">
          <cell r="Y177" t="str">
            <v>1.12 El gobierno impulsará la creación de cabildos en las delegaciones, como espacio para la participación ciudadana, evaluación y rendición de cuentas.</v>
          </cell>
          <cell r="AU177" t="str">
            <v>120031</v>
          </cell>
          <cell r="AV177" t="str">
            <v>Proporcionar Servicios de salud integral a la mujer</v>
          </cell>
          <cell r="AW177" t="str">
            <v>Persona</v>
          </cell>
        </row>
        <row r="178">
          <cell r="Y178" t="str">
            <v>1.13 El gobierno promoverá el Acuerdo Político para la Gobernabilidad y la Convivencia Democrática en el DF entre todas las instancias gubernamentales, políticas y civiles, para otorgar nuevos canales y formas alternativas de manifestación, deman</v>
          </cell>
          <cell r="AU178" t="str">
            <v>120032</v>
          </cell>
          <cell r="AV178" t="str">
            <v>Atender a mujeres víctimas de violencia</v>
          </cell>
          <cell r="AW178" t="str">
            <v>Persona</v>
          </cell>
        </row>
        <row r="179">
          <cell r="Y179" t="str">
            <v>1.14 El gobierno impulsará el cumplimiento las recomendaciones emitidas por la Comisión de Derechos Humanos del DF y promoverá la creación de un Programa de Derechos Humanos del Gobierno del DF, formulado de manera conjunta con la C</v>
          </cell>
          <cell r="AU179" t="str">
            <v>120059</v>
          </cell>
          <cell r="AV179" t="str">
            <v>Otorgar servicios de apoyo administrativo</v>
          </cell>
          <cell r="AW179" t="str">
            <v>A/P</v>
          </cell>
        </row>
        <row r="180">
          <cell r="Y180" t="str">
            <v>1.15 La Democracia Gobernable fortalecerá su alianza con los organismos defensores de los derechos humanos, aprovechando sus recomendaciones y sugerencias para mejorar procesos y definir programas comunes.</v>
          </cell>
          <cell r="AU180" t="str">
            <v>120060</v>
          </cell>
          <cell r="AV180" t="str">
            <v>Cubrir compromisos pendientes de acciones realizadas en ejercicios anteriores</v>
          </cell>
          <cell r="AW180" t="str">
            <v>S/N</v>
          </cell>
        </row>
        <row r="181">
          <cell r="Y181" t="str">
            <v>1.16 Se implementarán nuevas medidas para garantizar el pleno acceso a toda la información del gobierno y se reforzarán las existentes.</v>
          </cell>
          <cell r="AU181" t="str">
            <v>120604</v>
          </cell>
          <cell r="AV181" t="str">
            <v>Realizar estudios de mastografias</v>
          </cell>
          <cell r="AW181" t="str">
            <v>Estudio</v>
          </cell>
        </row>
        <row r="182">
          <cell r="Y182" t="str">
            <v>1.17 El Gobierno del DF establecerá mecanismos claros de colaboración con el Instituto de Acceso a la Información Pública del DF a fin de incorporar sus recomendaciones para mejorar nuestros indicadores de transparencia.</v>
          </cell>
          <cell r="AU182" t="str">
            <v>121101</v>
          </cell>
          <cell r="AV182" t="str">
            <v>Prevenir y atender la violencia familiar y comunitaria</v>
          </cell>
          <cell r="AW182" t="str">
            <v>Persona</v>
          </cell>
        </row>
        <row r="183">
          <cell r="Y183" t="str">
            <v>1.18 Se revisarán, actualizarán y elaborarán propuestas de reforma al marco regulatorio en materia de transparencia y acceso a la información.</v>
          </cell>
          <cell r="AU183" t="str">
            <v>121102</v>
          </cell>
          <cell r="AV183" t="str">
            <v>Otorgar apoyos a jefas de familia</v>
          </cell>
          <cell r="AW183" t="str">
            <v>Apoyo</v>
          </cell>
        </row>
        <row r="184">
          <cell r="Y184" t="str">
            <v>1.19 Se incluirán mecanismos que promuevan y faciliten la participación ciudadana en la definición e instrumentación de políticas públicas, en la vigilancia y evaluación de la gestión, el desempeño y la administración de los recursos.</v>
          </cell>
          <cell r="AU184" t="str">
            <v>121103</v>
          </cell>
          <cell r="AV184" t="str">
            <v>Asesorar a las mujeres para la protección y conocimiento de sus derechos</v>
          </cell>
          <cell r="AW184" t="str">
            <v>Asesoría</v>
          </cell>
        </row>
        <row r="185">
          <cell r="Y185" t="str">
            <v>1.20 Se instaurará un Consejo ciudadano independiente, donde se realizarán evaluaciones permanentes de desempeño, certificaciones de competencias y vigilancia de patrimonio.</v>
          </cell>
          <cell r="AU185" t="str">
            <v>121107</v>
          </cell>
          <cell r="AV185" t="str">
            <v>Promover la equidad de género</v>
          </cell>
          <cell r="AW185" t="str">
            <v>Evento</v>
          </cell>
        </row>
        <row r="186">
          <cell r="Y186" t="str">
            <v>1.21 Someteremos al Centro de Desarrollo Profesional para los funcionarios públicos a la supervisión de un consejo ciudadano.</v>
          </cell>
          <cell r="AU186" t="str">
            <v>121115</v>
          </cell>
          <cell r="AV186" t="str">
            <v>Brindar apoyo a mujeres en situación de calle y vulnerabilidad social</v>
          </cell>
          <cell r="AW186" t="str">
            <v>Mujer</v>
          </cell>
        </row>
        <row r="187">
          <cell r="AU187" t="str">
            <v>121501</v>
          </cell>
          <cell r="AV187" t="str">
            <v>Prevenir y atender la violencia familiar y comunitaria</v>
          </cell>
          <cell r="AW187" t="str">
            <v>Persona</v>
          </cell>
        </row>
        <row r="188">
          <cell r="Y188" t="str">
            <v>2.1.1 Se incrementará el número de apoyos a mujeres que sean jefas de familia mediante programas de capacitación y empleo, guarderías, estancias sociales y atención especializada para su salud.</v>
          </cell>
          <cell r="AU188" t="str">
            <v>130001</v>
          </cell>
          <cell r="AV188" t="str">
            <v>Otorgar servicios y ayudas de asistencia social</v>
          </cell>
          <cell r="AW188" t="str">
            <v>Acción</v>
          </cell>
        </row>
        <row r="189">
          <cell r="Y189" t="str">
            <v>2.1.2 Fortaleceremos el sistema de prevención y atención de la violencia intrafamiliar.</v>
          </cell>
          <cell r="AU189" t="str">
            <v>130002</v>
          </cell>
          <cell r="AV189" t="str">
            <v>Otorgar servicios de apoyo social relacionados con contingencias</v>
          </cell>
          <cell r="AW189" t="str">
            <v>Acción</v>
          </cell>
        </row>
        <row r="190">
          <cell r="Y190" t="str">
            <v>2.1.3 Se impulsarán reformas legislativas para la protección de las mujeres, la denuncia y el combate del maltrato y discriminación, así como de igualdad sustantiva entre hombres y mujeres.</v>
          </cell>
          <cell r="AU190" t="str">
            <v>130003</v>
          </cell>
          <cell r="AV190" t="str">
            <v>Otorgar servicios de apoyo social a personas adultas mayores</v>
          </cell>
          <cell r="AW190" t="str">
            <v>Servicio</v>
          </cell>
        </row>
        <row r="191">
          <cell r="Y191" t="str">
            <v>2.1.4 Se organizará un amplio esfuerzo interinstitucional para erradicar el trabajo infantil, la violencia contra los niños y niñas; y se extenderán los programas de ayuda a la infancia.</v>
          </cell>
          <cell r="AU191" t="str">
            <v>130004</v>
          </cell>
          <cell r="AV191" t="str">
            <v>Otorgar apoyos a personas con discapacidad</v>
          </cell>
          <cell r="AW191" t="str">
            <v>Persona</v>
          </cell>
        </row>
        <row r="192">
          <cell r="Y192" t="str">
            <v>2.1.5 Se instrumentarán mecanismos para revertir la exclusión social de los jóvenes mediante la ampliación de la oferta educativa, del empleo, del acceso a la vivienda, de alternativas de recreación y de creación cultural.</v>
          </cell>
          <cell r="AU192" t="str">
            <v>130005</v>
          </cell>
          <cell r="AV192" t="str">
            <v>Otorgar apoyos sociales a jóvenes</v>
          </cell>
          <cell r="AW192" t="str">
            <v>Persona</v>
          </cell>
        </row>
        <row r="193">
          <cell r="Y193" t="str">
            <v>2.1.6 Se ampliarán las políticas y programas de atención para las personas con discapacidad para garantizarles el goce de sus derechos sociales y de su derecho a la ciudad.</v>
          </cell>
          <cell r="AU193" t="str">
            <v>130006</v>
          </cell>
          <cell r="AV193" t="str">
            <v>Otorgar apoyos y servicios de rehabilitación a población con problemas de adicción</v>
          </cell>
          <cell r="AW193" t="str">
            <v>Persona</v>
          </cell>
        </row>
        <row r="194">
          <cell r="Y194" t="str">
            <v>2.1.7 Mediante la instrumentación del sistema de asistencia social en el DF, se aumentará y mejorará la prevención y atención a personas y familias en condiciones de abandono o extrema necesidad.</v>
          </cell>
          <cell r="AU194" t="str">
            <v>130007</v>
          </cell>
          <cell r="AV194" t="str">
            <v>Otorgar servicios sociales especializados a población indígena y comunidades originarias</v>
          </cell>
          <cell r="AW194" t="str">
            <v>Acción</v>
          </cell>
        </row>
        <row r="195">
          <cell r="Y195" t="str">
            <v>2.1.8 Se implementarán estrategias que favorezcan la rehabilitación y la reinserción social.</v>
          </cell>
          <cell r="AU195" t="str">
            <v>130008</v>
          </cell>
          <cell r="AV195" t="str">
            <v>Proporcionar atención para el desarrollo integral de la niñez</v>
          </cell>
          <cell r="AW195" t="str">
            <v>Niño</v>
          </cell>
        </row>
        <row r="196">
          <cell r="Y196" t="str">
            <v>2.1.9 A través de programas de apoyo, específicos en materia de educación, ingresos, salud, vivienda y alimentación, se buscará cerrar progresivamente las brechas de desigualdad que padecen los indígenas y pueblos originarios en la ciudad.</v>
          </cell>
          <cell r="AU196" t="str">
            <v>130009</v>
          </cell>
          <cell r="AV196" t="str">
            <v>Orientar telefónicamente a la población sobre servicios y políticas públicas del Gobierno del Distrito Federal</v>
          </cell>
          <cell r="AW196" t="str">
            <v>Servicio</v>
          </cell>
        </row>
        <row r="197">
          <cell r="Y197" t="str">
            <v>2.1.10 Se instrumentará una política de atención a migrantes y sus familias para garantizar su acceso a todos los servicios y programas promovidos por el DF.</v>
          </cell>
          <cell r="AU197" t="str">
            <v>130010</v>
          </cell>
          <cell r="AV197" t="str">
            <v>Ampliar y construir infraestructura social</v>
          </cell>
          <cell r="AW197" t="str">
            <v>Inmueble</v>
          </cell>
        </row>
        <row r="198">
          <cell r="Y198" t="str">
            <v>2.1.11 Se extenderán y mejorarán los servicios de atención telefónica de carácter social del DF.</v>
          </cell>
          <cell r="AU198" t="str">
            <v>130011</v>
          </cell>
          <cell r="AV198" t="str">
            <v>Mantener la infraestructura social</v>
          </cell>
          <cell r="AW198" t="str">
            <v>Obra</v>
          </cell>
        </row>
        <row r="199">
          <cell r="Y199" t="str">
            <v>2.1.12 Con la recuperación de los espacios públicos y el mejoramiento de la infraestructura deportiva se promoverá la cultura del deporte competitivo, de alto rendimiento, de esparcimiento y de carácter popular.</v>
          </cell>
          <cell r="AU199" t="str">
            <v>130012</v>
          </cell>
          <cell r="AV199" t="str">
            <v>Operar el funcionamiento de centros de alimentación y desarrollo comunitario</v>
          </cell>
          <cell r="AW199" t="str">
            <v>Centro</v>
          </cell>
        </row>
        <row r="200">
          <cell r="Y200" t="str">
            <v>2.1.13 Se desarrollarán programas de deporte mediante estrategias que estimulen la participación comunitaria y favorezcan a la rehabilitación y reinserción social.</v>
          </cell>
          <cell r="AU200" t="str">
            <v>130013</v>
          </cell>
          <cell r="AV200" t="str">
            <v>Distribuir despensas a niños de escuelas públicas del DF</v>
          </cell>
          <cell r="AW200" t="str">
            <v>Despensa</v>
          </cell>
        </row>
        <row r="201">
          <cell r="Y201" t="str">
            <v>2.2.1 A partir del respeto a los derechos de las mujeres, se garantizará su libertad a decidir sobre su cuerpo y salud reproductiva mediante programas de prevención y atención a la salud integral.</v>
          </cell>
          <cell r="AU201" t="str">
            <v>130014</v>
          </cell>
          <cell r="AV201" t="str">
            <v>Operar panteones públicos y brindar servicios funerarios</v>
          </cell>
          <cell r="AW201" t="str">
            <v>Servicio</v>
          </cell>
        </row>
        <row r="202">
          <cell r="Y202" t="str">
            <v>2.2.2 El gobierno brindará atención integral en salud a Adultos Mayores, se ampliará la atención médica domiciliaria, con especial consideración a la perspectiva de género.</v>
          </cell>
          <cell r="AU202" t="str">
            <v>130015</v>
          </cell>
          <cell r="AV202" t="str">
            <v>Operar los servicios de asistencia social a migrantes del Distrito Federal</v>
          </cell>
          <cell r="AW202" t="str">
            <v>Acción</v>
          </cell>
        </row>
        <row r="203">
          <cell r="Y203" t="str">
            <v>2.2.3 Se asegurará el acceso a servicios médicos y la disponibilidad de medicamentos gratuitos a la población sin seguridad social.</v>
          </cell>
          <cell r="AU203" t="str">
            <v>130016</v>
          </cell>
          <cell r="AV203" t="str">
            <v>Realizar acciones para promover la igualdad, el respeto a la diversidad social y el combate a la discriminación</v>
          </cell>
          <cell r="AW203" t="str">
            <v>Acción</v>
          </cell>
        </row>
        <row r="204">
          <cell r="Y204" t="str">
            <v>2.2.4 Fortaleceremos los programas para la promoción, prevención y manejo de riesgos y daños a la salud; en especial, la prevención en materia de adicciones para reducir el consumo de alcohol, tabaco y drogas ilegales.</v>
          </cell>
          <cell r="AU204" t="str">
            <v>130017</v>
          </cell>
          <cell r="AV204" t="str">
            <v>Operar el programa de coinversión entre el Gobierno del Distrito Federal y Organizaciones no Gubernamentales</v>
          </cell>
          <cell r="AW204" t="str">
            <v>Convenio</v>
          </cell>
        </row>
        <row r="205">
          <cell r="Y205" t="str">
            <v>2.2.5 Mediante el fomento al deporte se impulsará la prevención de enfermedades y reducción de los riesgos de salud en la población.</v>
          </cell>
          <cell r="AU205" t="str">
            <v>130018</v>
          </cell>
          <cell r="AV205" t="str">
            <v>Promover y desarrollar la acción social y la organización vecinal en las unidades territoriales</v>
          </cell>
          <cell r="AW205" t="str">
            <v>Acción</v>
          </cell>
        </row>
        <row r="206">
          <cell r="Y206" t="str">
            <v>2.2.6 Se avanzará hacia la construcción de un sistema de atención en materia de salud mental.</v>
          </cell>
          <cell r="AU206" t="str">
            <v>130019</v>
          </cell>
          <cell r="AV206" t="str">
            <v>Otorgar apoyos económicos a policías preventivos pensionados por discapacidad permanente</v>
          </cell>
          <cell r="AW206" t="str">
            <v>Persona</v>
          </cell>
        </row>
        <row r="207">
          <cell r="Y207" t="str">
            <v>2.2.7 Se fortalecerá el Modelo Ampliado de Atención a la Salud vinculando de manera integral las acciones individuales y comunitarias, con orientación según grupos de edad y sexo.</v>
          </cell>
          <cell r="AU207" t="str">
            <v>130020</v>
          </cell>
          <cell r="AV207" t="str">
            <v>Proporcionar despensas a población en condición de marginación</v>
          </cell>
          <cell r="AW207" t="str">
            <v>Despensa</v>
          </cell>
        </row>
        <row r="208">
          <cell r="Y208" t="str">
            <v>2.2.8 El gobierno impulsará la cooperación, la coordinación interna y externa entre los diversos actores del sistema de salud, para lograr una gestión más efectiva en salud.</v>
          </cell>
          <cell r="AU208" t="str">
            <v>130021</v>
          </cell>
          <cell r="AV208" t="str">
            <v>Otorgar ayudas a jóvenes en situación de riesgo</v>
          </cell>
          <cell r="AW208" t="str">
            <v>Persona</v>
          </cell>
        </row>
        <row r="209">
          <cell r="Y209" t="str">
            <v>2.2.9 Se buscarán mecanismos que promuevan una cultura de la calidad en todo el sistema de salud mediante la inversión en recursos humanos, investigación e infraestructura.</v>
          </cell>
          <cell r="AU209" t="str">
            <v>130024</v>
          </cell>
          <cell r="AV209" t="str">
            <v>Realizar acciones tendientes al desarrollo social comunitario</v>
          </cell>
          <cell r="AW209" t="str">
            <v>Acción</v>
          </cell>
        </row>
        <row r="210">
          <cell r="Y210" t="str">
            <v xml:space="preserve">2.3.1 En el conjunto de programas y políticas sociales del DF, se reconocerán los derechos indígenas y de diversidad pluricultural y pluriétnica </v>
          </cell>
          <cell r="AU210" t="str">
            <v>130025</v>
          </cell>
          <cell r="AV210" t="str">
            <v>Realizar talleres para promover la igualdad social</v>
          </cell>
          <cell r="AW210" t="str">
            <v>Taller</v>
          </cell>
        </row>
        <row r="211">
          <cell r="Y211" t="str">
            <v>2.3.2 La producción y el fomento agropecuario se fortalecerán a través de programas de reconversión productiva y agricultura orgánica.</v>
          </cell>
          <cell r="AU211" t="str">
            <v>130026</v>
          </cell>
          <cell r="AV211" t="str">
            <v>Abastecer de manera gratuita agua potable en zonas vulnerables</v>
          </cell>
          <cell r="AW211" t="str">
            <v>M3</v>
          </cell>
        </row>
        <row r="212">
          <cell r="Y212" t="str">
            <v>2.3.3 Se impulsará la promoción de programas, para generar empleo en el sector rural mediante proyectos de investigación, evaluación, capacitación y asistencia técnica, así como los foros de discusión, análisis y consulta.</v>
          </cell>
          <cell r="AU212" t="str">
            <v>130027</v>
          </cell>
          <cell r="AV212" t="str">
            <v>Atender a menores en condiciones de marginalidad social</v>
          </cell>
          <cell r="AW212" t="str">
            <v>Niño</v>
          </cell>
        </row>
        <row r="213">
          <cell r="Y213" t="str">
            <v>2.3.4 Potenciaremos las capacidades de la mujer rural con programas y proyectos con perspectiva de género.</v>
          </cell>
          <cell r="AU213" t="str">
            <v>130031</v>
          </cell>
          <cell r="AV213" t="str">
            <v>Otorgar apoyos a personas incluidas en el programa impulso joven</v>
          </cell>
          <cell r="AW213" t="str">
            <v>Persona</v>
          </cell>
        </row>
        <row r="214">
          <cell r="Y214" t="str">
            <v>2.3.5 Se promoverán y otorgarán apoyos a la producción de maíz y comercialización de la tortilla.</v>
          </cell>
          <cell r="AU214" t="str">
            <v>130032</v>
          </cell>
          <cell r="AV214" t="str">
            <v>Atender quejas y denuncias por actos de discriminación</v>
          </cell>
          <cell r="AW214" t="str">
            <v>Asunto</v>
          </cell>
        </row>
        <row r="215">
          <cell r="Y215" t="str">
            <v>2.3.6 El gobierno fomentará y promoverá actividades de turismo alternativo en la zona rural para generar nuevos mecanismos de mejora económica de los pueblos y comunidades.</v>
          </cell>
          <cell r="AU215" t="str">
            <v>130033</v>
          </cell>
          <cell r="AV215" t="str">
            <v>Operar el programa de rescate de unidades habitacionales</v>
          </cell>
          <cell r="AW215" t="str">
            <v>U. Habitacional</v>
          </cell>
        </row>
        <row r="216">
          <cell r="Y216" t="str">
            <v>2.4.1 Se contribuirá al gasto que hacen las familias del DF a la educación de sus hijos, mediante la distribución de libros, útiles y uniformes escolares, para evitar que suspendan o abandonen sus estudios por falta de recursos económicos.</v>
          </cell>
          <cell r="AU216" t="str">
            <v>130034</v>
          </cell>
          <cell r="AV216" t="str">
            <v>Promover y desarrollar la acción social y la organización condominial en las unidades habitacionales</v>
          </cell>
          <cell r="AW216" t="str">
            <v>Acción</v>
          </cell>
        </row>
        <row r="217">
          <cell r="Y217" t="str">
            <v>2.4.2 Crearemos un sistema de becas para estudiantes de las escuelas públicas del DF y se garantizará la educación hasta el nivel medio superior para todos los niños y niñas cuya madre o padre fallezca.</v>
          </cell>
          <cell r="AU217" t="str">
            <v>130036</v>
          </cell>
          <cell r="AV217" t="str">
            <v>Otorgar ayudas a personas adultas mayores</v>
          </cell>
          <cell r="AW217" t="str">
            <v>Persona</v>
          </cell>
        </row>
        <row r="218">
          <cell r="Y218" t="str">
            <v>2.4.3 Se renovarán y mejorarán las estancias infantiles, los centros de atención al desarrollo infantil y los centros de asistencia infantil comunitarios.</v>
          </cell>
          <cell r="AU218" t="str">
            <v>130037</v>
          </cell>
          <cell r="AV218" t="str">
            <v>Atender el programa de Hijos e Hijas de la Ciudad</v>
          </cell>
          <cell r="AW218" t="str">
            <v>Niño</v>
          </cell>
        </row>
        <row r="219">
          <cell r="Y219" t="str">
            <v>2.4.4 Mediante la educación a lo largo de la vida se avanzará en la alfabetización de la población que no sabe leer y escribir en nuestra ciudad.</v>
          </cell>
          <cell r="AU219" t="str">
            <v>130038</v>
          </cell>
          <cell r="AV219" t="str">
            <v>Operar los módulos de atención ciudadana</v>
          </cell>
          <cell r="AW219" t="str">
            <v>Módulo</v>
          </cell>
        </row>
        <row r="220">
          <cell r="Y220" t="str">
            <v>2.4.5 Se implementará progresivamente la educación intercultural en todo el sistema educativo, en el marco de la dignificación de las lenguas y la recuperación de la identidad de los pueblos originales de la Ciudad de México.</v>
          </cell>
          <cell r="AU220" t="str">
            <v>130039</v>
          </cell>
          <cell r="AV220" t="str">
            <v>Otorgar apoyos económicos a personas con discapacidad</v>
          </cell>
          <cell r="AW220" t="str">
            <v>Persona</v>
          </cell>
        </row>
        <row r="221">
          <cell r="Y221" t="str">
            <v>2.4.6 Se impulsará el dialogo para lograr un acuerdo de descentralización de la Educación Básica.</v>
          </cell>
          <cell r="AU221" t="str">
            <v>130040</v>
          </cell>
          <cell r="AV221" t="str">
            <v>Proporcionar asistencia alimentaria en centros asistenciales</v>
          </cell>
          <cell r="AW221" t="str">
            <v>Ración</v>
          </cell>
        </row>
        <row r="222">
          <cell r="Y222" t="str">
            <v>2.4.7 Con el objetivo de fortalecer el sistema educativo del DF, se implantará el bachillerato universal, se apoyará la reforma de la Universidad Autónoma de la Ciudad de México y se diversificará la oferta educativa universitaria.</v>
          </cell>
          <cell r="AU222" t="str">
            <v>130041</v>
          </cell>
          <cell r="AV222" t="str">
            <v>Otorgar apoyos y promover la vinculación entre colectivos, organizaciones sociales y el Gobierno del Distrito Federal</v>
          </cell>
          <cell r="AW222" t="str">
            <v>Acción</v>
          </cell>
        </row>
        <row r="223">
          <cell r="Y223" t="str">
            <v>2.4.8 Se buscarán los mecanismos para elevar la calidad educativa mediante la investigación e innovación y la formación integral y moderna de la práctica docente.</v>
          </cell>
          <cell r="AU223" t="str">
            <v>130042</v>
          </cell>
          <cell r="AV223" t="str">
            <v>Operar el programa instancias estatales</v>
          </cell>
          <cell r="AW223" t="str">
            <v>Acción</v>
          </cell>
        </row>
        <row r="224">
          <cell r="Y224" t="str">
            <v>2.4.9 Se promoverá la participación de los alumnos, padres de familia, de los ciudadanos y organizaciones de la sociedad civil, en la formulación, desarrollo y evaluación de las políticas educativas.</v>
          </cell>
          <cell r="AU224" t="str">
            <v>130059</v>
          </cell>
          <cell r="AV224" t="str">
            <v>Otorgar servicios de apoyo administrativo</v>
          </cell>
          <cell r="AW224" t="str">
            <v>A/P</v>
          </cell>
        </row>
        <row r="225">
          <cell r="Y225" t="str">
            <v>2.4.10 Buscaremos la creación territorial y delegacional de la red de escuelas y se impulsará la creación del Sistema Metropolitano de Educación Media y Superior.</v>
          </cell>
          <cell r="AU225" t="str">
            <v>130060</v>
          </cell>
          <cell r="AV225" t="str">
            <v>Cubrir compromisos pendientes de acciones realizadas en ejercicios anteriores</v>
          </cell>
          <cell r="AW225" t="str">
            <v>S/N</v>
          </cell>
        </row>
        <row r="226">
          <cell r="Y226" t="str">
            <v>2.4.11 El gobierno de la Ciudad de México promoverá la investigación y la aplicación de la Ciencia y Tecnología para atender los problemas que enfrenta el DF en todos sus ámbitos.</v>
          </cell>
          <cell r="AU226" t="str">
            <v>130613</v>
          </cell>
          <cell r="AV226" t="str">
            <v>Distribuir despensas a niños de escuelas públicas del DF</v>
          </cell>
          <cell r="AW226" t="str">
            <v>Despensa</v>
          </cell>
        </row>
        <row r="227">
          <cell r="Y227" t="str">
            <v>2.4.12 Se fortalecerán las redes científico tecnológicas para el intercambio de conocimientos entre instituciones nacionales e internacionales.</v>
          </cell>
          <cell r="AU227" t="str">
            <v>130622</v>
          </cell>
          <cell r="AV227" t="str">
            <v>Otorgar apoyos económicos a la población consumidora de leche LICONSA</v>
          </cell>
          <cell r="AW227" t="str">
            <v>Apoyo</v>
          </cell>
        </row>
        <row r="228">
          <cell r="Y228" t="str">
            <v>2.4.13 Se promoverá el conocimiento científico y la enseñanza de la ciencia y la tecnología en las instituciones educativas del DF.</v>
          </cell>
          <cell r="AU228" t="str">
            <v>130623</v>
          </cell>
          <cell r="AV228" t="str">
            <v>Otorgar ayudas a jóvenes por empleos temporales</v>
          </cell>
          <cell r="AW228" t="str">
            <v>Persona</v>
          </cell>
        </row>
        <row r="229">
          <cell r="Y229" t="str">
            <v>2.4.14 Mediante conexiones gratuitas en espacios públicos, instituciones educativas y gubernamentales, se impulsará el acceso a la informática e Internet, así como el uso del software libre.</v>
          </cell>
          <cell r="AU229" t="str">
            <v>130630</v>
          </cell>
          <cell r="AV229" t="str">
            <v>Otorgar becas a menores en condiciones de pobreza y vulnerabilidad social</v>
          </cell>
          <cell r="AW229" t="str">
            <v>Beca</v>
          </cell>
        </row>
        <row r="230">
          <cell r="AU230" t="str">
            <v>130631</v>
          </cell>
          <cell r="AV230" t="str">
            <v>Otorgar apoyos a personas incluidas en el programa Impulso Joven</v>
          </cell>
          <cell r="AW230" t="str">
            <v>Persona</v>
          </cell>
        </row>
        <row r="231">
          <cell r="Y231" t="str">
            <v>3.1 El Gobierno de la Ciudad se apoyará en la supervisión ciudadana para mejorar la capacidad de disuasión, captura de delincuentes e investigación de delitos por parte de los cuerpos policiacos.</v>
          </cell>
          <cell r="AU231" t="str">
            <v>130633</v>
          </cell>
          <cell r="AV231" t="str">
            <v>Operar el Programa de Rescate de Unidades Habitacionales</v>
          </cell>
          <cell r="AW231" t="str">
            <v>Unidad Habitacional</v>
          </cell>
        </row>
        <row r="232">
          <cell r="Y232" t="str">
            <v>3.2 Se promoverán acciones de coordinación para la prevención e investigación del delito.</v>
          </cell>
          <cell r="AU232" t="str">
            <v>130636</v>
          </cell>
          <cell r="AV232" t="str">
            <v>Otorgar ayudas a personas adultas mayores</v>
          </cell>
          <cell r="AW232" t="str">
            <v>Persona</v>
          </cell>
        </row>
        <row r="233">
          <cell r="Y233" t="str">
            <v>3.3 Las condiciones laborales y de vida de los policías se mejorarán, y se dará prioridad a los programas de capacitación y profesionalización.</v>
          </cell>
          <cell r="AU233" t="str">
            <v>130639</v>
          </cell>
          <cell r="AV233" t="str">
            <v>Otorgar apoyos económicos a personas con discapacidad</v>
          </cell>
          <cell r="AW233" t="str">
            <v>Persona</v>
          </cell>
        </row>
        <row r="234">
          <cell r="Y234" t="str">
            <v>3.4 Se mejorará la información estadística, con base en la instrumentación y puesta en marcha de un nuevo modelo de información policial.</v>
          </cell>
          <cell r="AU234" t="str">
            <v>131101</v>
          </cell>
          <cell r="AV234" t="str">
            <v>Otorgar servicios y ayudas de asistencia social</v>
          </cell>
          <cell r="AW234" t="str">
            <v>Acción</v>
          </cell>
        </row>
        <row r="235">
          <cell r="Y235" t="str">
            <v xml:space="preserve">3.5 Se fortalecerá la Unidad de Inteligencia Financiera del DF (UIFDF), que analizará y consolidará la información fiscal, financiera y patrimonial relacionada con conductas que pudieran estar vinculadas con la comisión de delitos en materia de </v>
          </cell>
          <cell r="AU235" t="str">
            <v>131103</v>
          </cell>
          <cell r="AV235" t="str">
            <v>Otorgar servicios de apoyo social a personas adultas mayores</v>
          </cell>
          <cell r="AW235" t="str">
            <v>Persona</v>
          </cell>
        </row>
        <row r="236">
          <cell r="Y236" t="str">
            <v>3.6 Con apoyo en la tecnología y una mayor profesionalización de los servidores públicos, se asegurará la transparencia y eficacia en el servicio que presta el Ministerio Público.</v>
          </cell>
          <cell r="AU236" t="str">
            <v>131104</v>
          </cell>
          <cell r="AV236" t="str">
            <v>Otorgar apoyos a personas con discapacidad</v>
          </cell>
          <cell r="AW236" t="str">
            <v>Persona</v>
          </cell>
        </row>
        <row r="237">
          <cell r="Y237" t="str">
            <v>3.7 Mediante la modernización en la operación y la capacitación de los recursos humanos, se combatirán los rezagos en el sistema de impartición de justicia.</v>
          </cell>
          <cell r="AU237" t="str">
            <v>131106</v>
          </cell>
          <cell r="AV237" t="str">
            <v>Otorgar apoyos y servicios de rehabilitación a población con problemas de adicción</v>
          </cell>
          <cell r="AW237" t="str">
            <v>Persona</v>
          </cell>
        </row>
        <row r="238">
          <cell r="Y238" t="str">
            <v>3.8 Como parte de las tareas encaminadas a garantizar el orden y la impartición de justicia en el DF, se promoverá la actualización, difusión y plena aplicación de las leyes y reglamentos establecidos.</v>
          </cell>
          <cell r="AU238" t="str">
            <v>131108</v>
          </cell>
          <cell r="AV238" t="str">
            <v>Proporcionar atención para el desarrollo integral de la niñez</v>
          </cell>
          <cell r="AW238" t="str">
            <v>Niño</v>
          </cell>
        </row>
        <row r="239">
          <cell r="Y239" t="str">
            <v>3.9 Fomentaremos una cultura ciudadana de los derechos y obligaciones para el cumplimiento de las normas sociales.</v>
          </cell>
          <cell r="AU239" t="str">
            <v>131110</v>
          </cell>
          <cell r="AV239" t="str">
            <v>Ampliar y construir infraestructura social</v>
          </cell>
          <cell r="AW239" t="str">
            <v>Inmueble</v>
          </cell>
        </row>
        <row r="240">
          <cell r="Y240" t="str">
            <v>3.10 La tecnología para el bloqueo de llamadas telefónicas de celulares en todos los reclusorios será objeto de una mejora permanente, para impedir que los internos puedan dirigir telefónicamente operaciones delictivas en el exterior.</v>
          </cell>
          <cell r="AU240" t="str">
            <v>131111</v>
          </cell>
          <cell r="AV240" t="str">
            <v>Mantener la infraestructura social</v>
          </cell>
          <cell r="AW240" t="str">
            <v>Obra</v>
          </cell>
        </row>
        <row r="241">
          <cell r="Y241" t="str">
            <v>3.11 Se construirán dos nuevos reclusorios.</v>
          </cell>
          <cell r="AU241" t="str">
            <v>131116</v>
          </cell>
          <cell r="AV241" t="str">
            <v>Realizar acciones para promover la igualdad, el respeto a la diversidad social y el combate a la discriminación</v>
          </cell>
          <cell r="AW241" t="str">
            <v>Acción</v>
          </cell>
        </row>
        <row r="242">
          <cell r="Y242" t="str">
            <v>3.12 El régimen penitenciario se reordenará bajo un modelo que enfatice de diferenciación de los reclusos de acuerdo a su peligrosidad, desaliente la reincidencia y apoye la reinserción social. Las bases de este modelo serán la educación y el trabajo.</v>
          </cell>
          <cell r="AU242" t="str">
            <v>131121</v>
          </cell>
          <cell r="AV242" t="str">
            <v>Otorgar ayudas a jóvenes en situación de riesgo</v>
          </cell>
          <cell r="AW242" t="str">
            <v>Persona</v>
          </cell>
        </row>
        <row r="243">
          <cell r="Y243" t="str">
            <v>3.13 Con la participación de los vecinos, se intervendrá masivamente, desde todos los frentes y niveles, en las zonas de mayor generación de delincuencia.</v>
          </cell>
          <cell r="AU243" t="str">
            <v>131124</v>
          </cell>
          <cell r="AV243" t="str">
            <v>Realizar acciones tendientes al desarrollo social comunitario</v>
          </cell>
          <cell r="AW243" t="str">
            <v>Acción</v>
          </cell>
        </row>
        <row r="244">
          <cell r="Y244" t="str">
            <v>3.14 Se impulsará la acción coordinada de las diversas instancias de gobierno para promover acciones tendientes a combatir la violencia intrafamiliar.</v>
          </cell>
          <cell r="AU244" t="str">
            <v>131125</v>
          </cell>
          <cell r="AV244" t="str">
            <v>Realizar talleres para promover la igualdad social</v>
          </cell>
          <cell r="AW244" t="str">
            <v>Taller</v>
          </cell>
        </row>
        <row r="245">
          <cell r="Y245" t="str">
            <v>3.15 Sumaremos esfuerzos para atacar el problema de las adicciones en sus causas y sus efectos.</v>
          </cell>
          <cell r="AU245" t="str">
            <v>131131</v>
          </cell>
          <cell r="AV245" t="str">
            <v>Otorgar apoyos a personas incluidas en el programa impulso joven</v>
          </cell>
          <cell r="AW245" t="str">
            <v>Persona</v>
          </cell>
        </row>
        <row r="246">
          <cell r="Y246" t="str">
            <v>3.16 El Gobierno de la Ciudad creará un sistema de previsión y protección, con especial énfasis en la construcción de un modelo de atención de emergencias que actúe con prontitud, profesionalismo y equipamiento técnico.</v>
          </cell>
          <cell r="AU246" t="str">
            <v>131134</v>
          </cell>
          <cell r="AV246" t="str">
            <v>Promover y desarrollar la acción social y la organización condominial en las unidades habitacionales</v>
          </cell>
          <cell r="AW246" t="str">
            <v>Acción</v>
          </cell>
        </row>
        <row r="247">
          <cell r="Y247" t="str">
            <v>3.17 Se actualizará el Atlas de Riesgos y se avanzará en los acuerdos para la ampliación de su cobertura hacia el ámbito metropolitano.</v>
          </cell>
          <cell r="AU247" t="str">
            <v>131501</v>
          </cell>
          <cell r="AV247" t="str">
            <v>Otorgar servicios y ayudas de asistencia social</v>
          </cell>
          <cell r="AW247" t="str">
            <v>Acción</v>
          </cell>
        </row>
        <row r="248">
          <cell r="AU248" t="str">
            <v>131524</v>
          </cell>
          <cell r="AV248" t="str">
            <v>Realizar acciones tendientes al desarrollo social comunitario</v>
          </cell>
          <cell r="AW248" t="str">
            <v>Acción</v>
          </cell>
        </row>
        <row r="249">
          <cell r="Y249" t="str">
            <v>4.1 Se constituirán espacios de coparticipación, deliberación y consulta empresarial para explorar ventanas de oportunidad y propiciar el desarrollo económico.</v>
          </cell>
          <cell r="AU249" t="str">
            <v>131525</v>
          </cell>
          <cell r="AV249" t="str">
            <v>Realizar talleres para promover la igualdad social</v>
          </cell>
          <cell r="AW249" t="str">
            <v>Taller</v>
          </cell>
        </row>
        <row r="250">
          <cell r="Y250" t="str">
            <v>4.2 Apoyaremos la articulación de cadenas productivas, mediante la generación de datos que orienten los proyectos de producción hacia aquellas actividades con mayor valor agregado.</v>
          </cell>
          <cell r="AU250" t="str">
            <v>131710</v>
          </cell>
          <cell r="AV250" t="str">
            <v>Ampliar y construir infraestructura social</v>
          </cell>
          <cell r="AW250" t="str">
            <v>Inmueble</v>
          </cell>
        </row>
        <row r="251">
          <cell r="Y251" t="str">
            <v>4.3 Se promoverá la revalorización del trabajo y el exacto cumplimiento de los derechos humanos laborales, en el marco de una política laboral integral que reactive el crecimiento y desarrollo económico y el fomento del empleo digno y bien remunerado.</v>
          </cell>
          <cell r="AU251" t="str">
            <v>150001</v>
          </cell>
          <cell r="AV251" t="str">
            <v>Operar el sistema de pensiones de las cajas de previsión</v>
          </cell>
          <cell r="AW251" t="str">
            <v>Pago</v>
          </cell>
        </row>
        <row r="252">
          <cell r="Y252" t="str">
            <v>4.4 Se promoverán acciones de apoyo para la constitución, impulso, integración, consolidación, administración y registro de las sociedades cooperativas como polos alternativos de desarrollo económico de la ciudad.</v>
          </cell>
          <cell r="AU252" t="str">
            <v>150002</v>
          </cell>
          <cell r="AV252" t="str">
            <v>Operar el sistema de prestaciones de las cajas de previsión</v>
          </cell>
          <cell r="AW252" t="str">
            <v>Persona</v>
          </cell>
        </row>
        <row r="253">
          <cell r="Y253" t="str">
            <v>4.5 Promoveremos la suma de la fuerza y el talento emprendedor de los agentes económicos del DF para la definición de proyectos y metas comunes, inversiones y estrategias de desarrollo capaces de crear empleos y aumentar nuestra capacidad tecnol</v>
          </cell>
          <cell r="AU253" t="str">
            <v>150003</v>
          </cell>
          <cell r="AV253" t="str">
            <v>Otorgar financiamiento para vivienda</v>
          </cell>
          <cell r="AW253" t="str">
            <v>Crédito</v>
          </cell>
        </row>
        <row r="254">
          <cell r="Y254" t="str">
            <v>4.6 El Instituto de Ciencia y Tecnología del DF se constituirá como espacio de generación de políticas y financiamiento de proyectos.</v>
          </cell>
          <cell r="AU254" t="str">
            <v>150004</v>
          </cell>
          <cell r="AV254" t="str">
            <v>Otorgar apoyos económicos</v>
          </cell>
          <cell r="AW254" t="str">
            <v>Préstamos</v>
          </cell>
        </row>
        <row r="255">
          <cell r="Y255" t="str">
            <v>4.7 Se fortalecerán las acciones que coadyuven a reafirmar a la Ciudad de México como destino turístico a nivel internacional.</v>
          </cell>
          <cell r="AU255" t="str">
            <v>150005</v>
          </cell>
          <cell r="AV255" t="str">
            <v>Otorgar servicios socioculturales y deportivos</v>
          </cell>
          <cell r="AW255" t="str">
            <v>Persona</v>
          </cell>
        </row>
        <row r="256">
          <cell r="Y256" t="str">
            <v>4.8 Se reglamentará el uso y aprovechamiento de las áreas naturales con objetivos de desarrollo turístico, con el propósito de fomentar el ecoturismo y generar recursos que permitan la conservación de estas zonas y el desarrollo de las comunidades que viv</v>
          </cell>
          <cell r="AU256" t="str">
            <v>150006</v>
          </cell>
          <cell r="AV256" t="str">
            <v>Servicios de salud</v>
          </cell>
          <cell r="AW256" t="str">
            <v>Persona</v>
          </cell>
        </row>
        <row r="257">
          <cell r="Y257" t="str">
            <v>4.9 La estrategia económica se aplicará con criterios de articulación y coordinación interinstitucional para garantizar la funcionalidad y la comunicación, la transparencia, la rendición de cuentas y finanzas públicas con equidad social.</v>
          </cell>
          <cell r="AU257" t="str">
            <v>150007</v>
          </cell>
          <cell r="AV257" t="str">
            <v>Otorgar prestaciones, servicios socioculturales y deportivos</v>
          </cell>
          <cell r="AW257" t="str">
            <v>Persona</v>
          </cell>
        </row>
        <row r="258">
          <cell r="Y258" t="str">
            <v>4.10 Se elaborará una reforma fiscal y administrativa que permita captar los recursos necesarios para la construcción de la ciudad moderna e incluyente.</v>
          </cell>
          <cell r="AU258" t="str">
            <v>150008</v>
          </cell>
          <cell r="AV258" t="str">
            <v>Servicios de salud</v>
          </cell>
          <cell r="AW258" t="str">
            <v>Persona</v>
          </cell>
        </row>
        <row r="259">
          <cell r="Y259" t="str">
            <v>4.11 Se encaminarán las acciones institucionales hacia la consolidación del modelo de finanzas públicas con equidad.</v>
          </cell>
          <cell r="AU259" t="str">
            <v>150059</v>
          </cell>
          <cell r="AV259" t="str">
            <v>Otorgar servicios de apoyo administrativo</v>
          </cell>
          <cell r="AW259" t="str">
            <v>A/P</v>
          </cell>
        </row>
        <row r="260">
          <cell r="Y260" t="str">
            <v>4.12 Se impulsará la eficiencia de nuestras instancias de recaudación para no incrementar los costos de la administración tributaria.</v>
          </cell>
          <cell r="AU260" t="str">
            <v>160001</v>
          </cell>
          <cell r="AV260" t="str">
            <v>Aplicar dosis de vacunas</v>
          </cell>
          <cell r="AW260" t="str">
            <v>Dosis</v>
          </cell>
        </row>
        <row r="261">
          <cell r="Y261" t="str">
            <v>4.13 Promoveremos la generación de nuevas formas de financiamiento que garanticen los recursos necesarios para la construcción de la infraestructura que demandan amplios sectores de población.</v>
          </cell>
          <cell r="AU261" t="str">
            <v>160002</v>
          </cell>
          <cell r="AV261" t="str">
            <v>Contribuir a la prevención y atención de personas con VIH/SIDA</v>
          </cell>
          <cell r="AW261" t="str">
            <v>Persona</v>
          </cell>
        </row>
        <row r="262">
          <cell r="Y262" t="str">
            <v>4.14 Se definirá un programa financiero con nuevas fuentes de ingresos, que dé viabilidad al Programa General de Desarrollo del DF 2007-2012, en un marco de responsabilidad social de la inversión.</v>
          </cell>
          <cell r="AU262" t="str">
            <v>160003</v>
          </cell>
          <cell r="AV262" t="str">
            <v>Otorgar atención medica ambulatoria</v>
          </cell>
          <cell r="AW262" t="str">
            <v>Consulta</v>
          </cell>
        </row>
        <row r="263">
          <cell r="Y263" t="str">
            <v>4.15 Se establecerá un esquema de apoyos y estímulos que impulsen la inversión en actividades productivas.</v>
          </cell>
          <cell r="AU263" t="str">
            <v>160004</v>
          </cell>
          <cell r="AV263" t="str">
            <v>Otorgar atención medica hospitalaria</v>
          </cell>
          <cell r="AW263" t="str">
            <v>Egreso Hospitalario</v>
          </cell>
        </row>
        <row r="264">
          <cell r="Y264" t="str">
            <v>4.16 El Gobierno de la Ciudad propiciará un ambiente de certidumbre jurídica, para estimular el crecimiento de la actividad económica y atracción de inversiones.</v>
          </cell>
          <cell r="AU264" t="str">
            <v>160005</v>
          </cell>
          <cell r="AV264" t="str">
            <v>Realizar acciones de orientación, educación y planificación en salud</v>
          </cell>
          <cell r="AW264" t="str">
            <v>Acción</v>
          </cell>
        </row>
        <row r="265">
          <cell r="Y265" t="str">
            <v>4.17 Se reducirá y simplificará la excesiva regulación económica, y se creará una auténtica política de fomento y desarrollo económico que aliente la apertura de nuevas empresas.</v>
          </cell>
          <cell r="AU265" t="str">
            <v>160006</v>
          </cell>
          <cell r="AV265" t="str">
            <v>Mantener la infraestructura de salud</v>
          </cell>
          <cell r="AW265" t="str">
            <v>Inmueble</v>
          </cell>
        </row>
        <row r="266">
          <cell r="Y266" t="str">
            <v>4.18 Se promoverá conjunción de esfuerzos en ciencia, tecnología e innovación, mediante mecanismos la cooperación interinstitucional.</v>
          </cell>
          <cell r="AU266" t="str">
            <v>160007</v>
          </cell>
          <cell r="AV266" t="str">
            <v>Realizar acciones de salud preventiva</v>
          </cell>
          <cell r="AW266" t="str">
            <v>Acción</v>
          </cell>
        </row>
        <row r="267">
          <cell r="Y267" t="str">
            <v>4.19 Impulsaremos la interacción de las instituciones educativas de la zona metropolitana, para que realicen proyectos con empresas y el sector público.</v>
          </cell>
          <cell r="AU267" t="str">
            <v>160008</v>
          </cell>
          <cell r="AV267" t="str">
            <v>Ampliar y construir infraestructura en salud</v>
          </cell>
          <cell r="AW267" t="str">
            <v>Inmueble</v>
          </cell>
        </row>
        <row r="268">
          <cell r="Y268" t="str">
            <v>4.20 Se promoverá activamente, entre los ciudadanos y la comunidad interesada en la ciencia y la tecnología, la difusión de las innovaciones que se obtienen a nivel internacional y se incentivará la generación de innovaciones a nivel local.</v>
          </cell>
          <cell r="AU268" t="str">
            <v>160009</v>
          </cell>
          <cell r="AV268" t="str">
            <v>Realizar acciones de sanidad animal</v>
          </cell>
          <cell r="AW268" t="str">
            <v>Acción</v>
          </cell>
        </row>
        <row r="269">
          <cell r="Y269" t="str">
            <v>4.21 Para combatir todo tipo de discriminación contra las mujeres en el ámbito laboral, se impulsarán iniciativas de equidad y establecerán acuerdos de colaboración con el sector privado.</v>
          </cell>
          <cell r="AU269" t="str">
            <v>160010</v>
          </cell>
          <cell r="AV269" t="str">
            <v>Operar el programa de medicamentos gratuitos</v>
          </cell>
          <cell r="AW269" t="str">
            <v>Programa</v>
          </cell>
        </row>
        <row r="270">
          <cell r="Y270" t="str">
            <v>4.22 En materia de financiamiento para el desarrollo, se trabajará con el Congreso de la Unión, la Asamblea Legislativa y demás instancias responsables para alcanzar un trato equitativo y transparente en la asignación de participaciones, transferencias fe</v>
          </cell>
          <cell r="AU270" t="str">
            <v>160011</v>
          </cell>
          <cell r="AV270" t="str">
            <v>Canalizar enfermos a hospitales</v>
          </cell>
          <cell r="AW270" t="str">
            <v>Persona</v>
          </cell>
        </row>
        <row r="271">
          <cell r="Y271" t="str">
            <v>4.23 Se continuará con el manejo óptimo de la deuda, buscando las mejores condiciones de financiamiento que ofrezcan las diversas fuentes disponibles y potenciales, con el objetivo de reducir al máximo el costo financiero de la deuda.</v>
          </cell>
          <cell r="AU271" t="str">
            <v>160012</v>
          </cell>
          <cell r="AV271" t="str">
            <v>Otorgar servicios de medicina preventiva a población abierta</v>
          </cell>
          <cell r="AW271" t="str">
            <v>Persona</v>
          </cell>
        </row>
        <row r="272">
          <cell r="Y272" t="str">
            <v>4.24 Se impulsarán las acciones necesarias para dotar a la Asamblea Legislativa del DF de autonomía para decidir sobre su endeudamiento, que otorguen a la Ciudad mayor capacidad de inversión.</v>
          </cell>
          <cell r="AU272" t="str">
            <v>160013</v>
          </cell>
          <cell r="AV272" t="str">
            <v>Proporcionar servicios médicos de urgencias</v>
          </cell>
          <cell r="AW272" t="str">
            <v>Servicio</v>
          </cell>
        </row>
        <row r="273">
          <cell r="AU273" t="str">
            <v>160014</v>
          </cell>
          <cell r="AV273" t="str">
            <v>Mantener y adquirir equipo para la atención medica</v>
          </cell>
          <cell r="AW273" t="str">
            <v>Equipo</v>
          </cell>
        </row>
        <row r="274">
          <cell r="Y274" t="str">
            <v>5.1 En coordinación con los diversos actores sociales que intervienen en las tareas culturales, se impulsarán y pondrán en marcha programas de investigación, formación, capacitación, promoción, preservación, creación y divulgación del arte y la cultura.</v>
          </cell>
          <cell r="AU274" t="str">
            <v>160015</v>
          </cell>
          <cell r="AV274" t="str">
            <v>Reforzar servicios de salud pública</v>
          </cell>
          <cell r="AW274" t="str">
            <v>Acción</v>
          </cell>
        </row>
        <row r="275">
          <cell r="Y275" t="str">
            <v>5.2 Se mantendrá una Programación Artística permanente de alta calidad, con circuitos itinerantes de festivales, galerías abiertas y presentación de obras de teatro, para llevar el arte y la cultura a los espacios públicos de colonias y barrios populares.</v>
          </cell>
          <cell r="AU275" t="str">
            <v>160059</v>
          </cell>
          <cell r="AV275" t="str">
            <v>Otorgar servicios de apoyo administrativo</v>
          </cell>
          <cell r="AW275" t="str">
            <v>A/P</v>
          </cell>
        </row>
        <row r="276">
          <cell r="Y276" t="str">
            <v>5.3 El desarrollo comunitario se fortalecerá con la formación de promotores culturales, que realizarán la gestión para atender las necesidades artísticas y culturales de las comunidades.</v>
          </cell>
          <cell r="AU276" t="str">
            <v>160060</v>
          </cell>
          <cell r="AV276" t="str">
            <v>Cubrir compromisos pendientes de acciones realizadas en ejercicios anteriores</v>
          </cell>
          <cell r="AW276" t="str">
            <v>S/N</v>
          </cell>
        </row>
        <row r="277">
          <cell r="Y277" t="str">
            <v>5.4 Se promoverá la creación de centros comunitarios de cultura, encaminados a incrementar la cobertura de servicios culturales comunitarios, apoyando la creación de unidades prestadoras de servicios en toda la ciudad.</v>
          </cell>
          <cell r="AU277" t="str">
            <v>161103</v>
          </cell>
          <cell r="AV277" t="str">
            <v>Otorgar atención medica ambulatoria</v>
          </cell>
          <cell r="AW277" t="str">
            <v>Consulta</v>
          </cell>
        </row>
        <row r="278">
          <cell r="Y278" t="str">
            <v>5.5 La educación artística y cultural formal e informal será fortalecida con la ampliación de la infraestructura y una mejor distribución territorial de la oferta cultural.</v>
          </cell>
          <cell r="AU278" t="str">
            <v>161208</v>
          </cell>
          <cell r="AV278" t="str">
            <v>Ampliar y construir infraestructura en salud</v>
          </cell>
          <cell r="AW278" t="str">
            <v>Inmueble</v>
          </cell>
        </row>
        <row r="279">
          <cell r="Y279" t="str">
            <v>5.6 Se dará impulso particular a las escuelas de cine y cine de barrio, a la creación de fábricas de artes y oficios y respaldo a centros culturales.</v>
          </cell>
          <cell r="AU279" t="str">
            <v>161215</v>
          </cell>
          <cell r="AV279" t="str">
            <v>Reforzar servicios de salud pública</v>
          </cell>
          <cell r="AW279" t="str">
            <v>Acción</v>
          </cell>
        </row>
        <row r="280">
          <cell r="Y280" t="str">
            <v>5.7 A fin de estimular la formación y detección de talentos, el desarrollo de la sensibilidad y la creatividad en los educandos, así como la formación de públicos para las artes, se promoverá la educación artística en el nivel básico del sistema educativo</v>
          </cell>
          <cell r="AU280" t="str">
            <v>161259</v>
          </cell>
          <cell r="AV280" t="str">
            <v>Otorgar Servicios de Apoyo Administrativo</v>
          </cell>
          <cell r="AW280" t="str">
            <v>A/P</v>
          </cell>
        </row>
        <row r="281">
          <cell r="Y281" t="str">
            <v>5.8 Promoveremos la creación de un canal de televisión y una estación de radio de la Ciudad de México, al servicio de la comunidad. Como medios de difusión de la cultura y de contenidos educativos y sociales.</v>
          </cell>
          <cell r="AU281" t="str">
            <v>161260</v>
          </cell>
          <cell r="AV281" t="str">
            <v>Cubrir compromisos pendientes de acciones realizadas en ejercicios anteriores</v>
          </cell>
          <cell r="AW281" t="str">
            <v>S/N</v>
          </cell>
        </row>
        <row r="282">
          <cell r="Y282" t="str">
            <v>5.9 Recuperaremos el dinamismo de los espacios públicos mediante actividades como cine, grupos de teatro, danza, bibliotecas comunitarias, preservación de la memoria histórica y demás acciones que propongan las propias comunidades.</v>
          </cell>
          <cell r="AU282" t="str">
            <v>170001</v>
          </cell>
          <cell r="AV282" t="str">
            <v>Coordinar los Centros de Transformación Educativa</v>
          </cell>
          <cell r="AW282" t="str">
            <v>Centro</v>
          </cell>
        </row>
        <row r="283">
          <cell r="Y283" t="str">
            <v>5.10 Se fortalecerá la participación de la ciudadanía, organizaciones civiles, actores públicos, privados y sociales, nacionales e internacionales, para generar mecanismos de financiamiento que permitan captar recursos públicos y privados.</v>
          </cell>
          <cell r="AU283" t="str">
            <v>170002</v>
          </cell>
          <cell r="AV283" t="str">
            <v>Operar el sistema de educación media y media superior</v>
          </cell>
          <cell r="AW283" t="str">
            <v>Acción</v>
          </cell>
        </row>
        <row r="284">
          <cell r="Y284" t="str">
            <v>5.11 Se buscará afianzar la capacidad financiera de los programas y las políticas culturales, para elevar la calidad y cobertura de la oferta cultural en la Ciudad de México.</v>
          </cell>
          <cell r="AU284" t="str">
            <v>170003</v>
          </cell>
          <cell r="AV284" t="str">
            <v>Ampliar y construir infraestructura educativa</v>
          </cell>
          <cell r="AW284" t="str">
            <v>Inmueble</v>
          </cell>
        </row>
        <row r="285">
          <cell r="Y285" t="str">
            <v>5.12 Impulsaremos la formación de la Fundación Cultural de la Ciudad de México.</v>
          </cell>
          <cell r="AU285" t="str">
            <v>170004</v>
          </cell>
          <cell r="AV285" t="str">
            <v>Mantener la infraestructura educativa</v>
          </cell>
          <cell r="AW285" t="str">
            <v>Obra</v>
          </cell>
        </row>
        <row r="286">
          <cell r="Y286" t="str">
            <v>5.13 Se fomentará la Difusión del Patrimonio de la Ciudad y se generarán puntos de referencia de Difusión Cultural en la Ciudad.</v>
          </cell>
          <cell r="AU286" t="str">
            <v>170005</v>
          </cell>
          <cell r="AV286" t="str">
            <v>Evaluar el programa integral de mantenimiento de escuelas (PIME)</v>
          </cell>
          <cell r="AW286" t="str">
            <v>Acción</v>
          </cell>
        </row>
        <row r="287">
          <cell r="Y287" t="str">
            <v>5.14 Se impulsará la realización de la Feria de Ciencia y Tecnología del Centro Histórico, para promover la cultura científica a través de exposiciones, talleres, teatro científico, experimentos sencillos, entre otras actividades.</v>
          </cell>
          <cell r="AU287" t="str">
            <v>170006</v>
          </cell>
          <cell r="AV287" t="str">
            <v>Coordinar la producción y distribuir libros educativos</v>
          </cell>
          <cell r="AW287" t="str">
            <v>Libro</v>
          </cell>
        </row>
        <row r="288">
          <cell r="AU288" t="str">
            <v>170008</v>
          </cell>
          <cell r="AV288" t="str">
            <v>Brindar atención especializada de nivel básico</v>
          </cell>
          <cell r="AW288" t="str">
            <v>Sesiones</v>
          </cell>
        </row>
        <row r="289">
          <cell r="Y289" t="str">
            <v>6.1.1 Se diseñará e instrumentará el Plan de Acción Climática de la Ciudad de México a partir del impulso a proyectos de reducción de emisiones de gases de efecto invernadero, eficiencia energética y captura de carbono y metano.</v>
          </cell>
          <cell r="AU289" t="str">
            <v>170009</v>
          </cell>
          <cell r="AV289" t="str">
            <v>Distribuir raciones alimenticias a alumnos y alumnas de educación básica</v>
          </cell>
          <cell r="AW289" t="str">
            <v>Ración</v>
          </cell>
        </row>
        <row r="290">
          <cell r="Y290" t="str">
            <v>6.2.1 Se desarrollará la segunda generación de medidas ambientales con respecto a la calidad del aire, con la medición y seguimiento de partículas de 2.5 micras (PM2.5); y, la medición y seguimiento de contaminantes tóxicos.</v>
          </cell>
          <cell r="AU290" t="str">
            <v>170011</v>
          </cell>
          <cell r="AV290" t="str">
            <v>Distribuir uniformes escolares a alumnos y alumnas inscritos en escuelas públicas del Distrito Federal, en los niveles de preescolar, primaria y secundaria</v>
          </cell>
          <cell r="AW290" t="str">
            <v>Servicio</v>
          </cell>
        </row>
        <row r="291">
          <cell r="Y291" t="str">
            <v>6.2.2 Fortaleceremos la operación y funcionamiento del Sistema de Monitoreo Atmosférico.</v>
          </cell>
          <cell r="AU291" t="str">
            <v>170013</v>
          </cell>
          <cell r="AV291" t="str">
            <v>Operar el programa de estímulos a estudiantes de bachillerato</v>
          </cell>
          <cell r="AW291" t="str">
            <v>Servicio</v>
          </cell>
        </row>
        <row r="292">
          <cell r="Y292" t="str">
            <v>6.2.3 El Gobierno de la Ciudad aplicará el programa metropolitano de transporte con nuevos corredores, a partir de los resultados de la nueva encuesta origendestino.</v>
          </cell>
          <cell r="AU292" t="str">
            <v>170015</v>
          </cell>
          <cell r="AV292" t="str">
            <v>Operar el programa de Educación Garantizada</v>
          </cell>
          <cell r="AW292" t="str">
            <v>Niño</v>
          </cell>
        </row>
        <row r="293">
          <cell r="Y293" t="str">
            <v>6.2.4 Se reducirán las emisiones de vehículos en circulación mediante el aseguramiento del mantenimiento preventivo y correctivo de las unidades.</v>
          </cell>
          <cell r="AU293" t="str">
            <v>170016</v>
          </cell>
          <cell r="AV293" t="str">
            <v>Atender la formación y capacitación del docente</v>
          </cell>
          <cell r="AW293" t="str">
            <v>Acción</v>
          </cell>
        </row>
        <row r="294">
          <cell r="Y294" t="str">
            <v>6.2.5 Se promoverá e incentivará la utilización de tecnologías más eficientes en la generación de emisiones; por ejemplo la sustitución de convertidores catalíticos en mal estado, el uso de combustibles con bajo contenido de azufre o combustibles alternos</v>
          </cell>
          <cell r="AU294" t="str">
            <v>170017</v>
          </cell>
          <cell r="AV294" t="str">
            <v>Elaborar contenidos educativos para los programas audiovisuales</v>
          </cell>
          <cell r="AW294" t="str">
            <v>Titulo Serie</v>
          </cell>
        </row>
        <row r="295">
          <cell r="Y295" t="str">
            <v>6.2.6 Se promoverá el uso del sensor remoto como elemento de evaluación de las emisiones a vehículos en movimiento.</v>
          </cell>
          <cell r="AU295" t="str">
            <v>170019</v>
          </cell>
          <cell r="AV295" t="str">
            <v>Coordinar el programa de fomento al aprendizaje social</v>
          </cell>
          <cell r="AW295" t="str">
            <v>Curso</v>
          </cell>
        </row>
        <row r="296">
          <cell r="Y296" t="str">
            <v>6.2.7 Se ampliará el programa de incentivos a través de la exención de la verificación vehicular a unidades con baja emisión de contaminantes y se actualizará el Programa Hoy No Circula.</v>
          </cell>
          <cell r="AU296" t="str">
            <v>170020</v>
          </cell>
          <cell r="AV296" t="str">
            <v>Operar el Programa de Niños Talento</v>
          </cell>
          <cell r="AW296" t="str">
            <v>Niño</v>
          </cell>
        </row>
        <row r="297">
          <cell r="Y297" t="str">
            <v>6.2.8 Se ampliará la infraestructura del transporte masivo y no motorizado, para disminuir la tasa de emisiones por pasajero transportado.</v>
          </cell>
          <cell r="AU297" t="str">
            <v>170021</v>
          </cell>
          <cell r="AV297" t="str">
            <v>Operar el sistema de educación a distancia</v>
          </cell>
          <cell r="AW297" t="str">
            <v>Acción</v>
          </cell>
        </row>
        <row r="298">
          <cell r="Y298" t="str">
            <v>6.2.9 Con el metro, el metrobús y ciclopistas, avanzaremos en el diseño de una redfuncional de transporte que contribuya a disminuir el uso de automotores particulares.</v>
          </cell>
          <cell r="AU298" t="str">
            <v>170022</v>
          </cell>
          <cell r="AV298" t="str">
            <v>Brindar atención integral al estudiante</v>
          </cell>
          <cell r="AW298" t="str">
            <v>Persona</v>
          </cell>
        </row>
        <row r="299">
          <cell r="Y299" t="str">
            <v>6.2.10 El Gobierno de la Ciudad de México promoverá la modernización de la flota vehicular del transporte público y concesionado de pasajeros y establecerá mecanismos para ordenar y regular el servicio de taxis.</v>
          </cell>
          <cell r="AU299" t="str">
            <v>170023</v>
          </cell>
          <cell r="AV299" t="str">
            <v>Brindar servicios educativos</v>
          </cell>
          <cell r="AW299" t="str">
            <v>Acción</v>
          </cell>
        </row>
        <row r="300">
          <cell r="Y300" t="str">
            <v>6.2.11 Se promoverá e incentivará el transporte escolar en escuelas privadas y se regularán horarios de transporte de carga.</v>
          </cell>
          <cell r="AU300" t="str">
            <v>170024</v>
          </cell>
          <cell r="AV300" t="str">
            <v>Brindar atención especializada a la educación media y media superior</v>
          </cell>
          <cell r="AW300" t="str">
            <v>Acción</v>
          </cell>
        </row>
        <row r="301">
          <cell r="Y301" t="str">
            <v>6.2.12 Continuaremos con la adecuación de pistas y carriles urbanos exclusivos para ciclistas como medida de seguridad para este modo de transporte, y crearemos estacionamientos y biciestacionamientos públicos en las principales estaciones del metro y cen</v>
          </cell>
          <cell r="AU301" t="str">
            <v>170042</v>
          </cell>
          <cell r="AV301" t="str">
            <v>Transferencias a Órganos Autónomos</v>
          </cell>
          <cell r="AW301" t="str">
            <v>(en blanco)</v>
          </cell>
        </row>
        <row r="302">
          <cell r="Y302" t="str">
            <v>6.3.1 Se aplicarán mecanismos para fortalecer las fuentes de financiamiento y autofinanciamiento destinadas a la protección, conservación y restauración de los ecosistemas del suelo de conservación.</v>
          </cell>
          <cell r="AU302" t="str">
            <v>170043</v>
          </cell>
          <cell r="AV302" t="str">
            <v>Operar el programa de desarrollo de potencialidades</v>
          </cell>
          <cell r="AW302" t="str">
            <v>Persona</v>
          </cell>
        </row>
        <row r="303">
          <cell r="Y303" t="str">
            <v>6.3.2 Daremos impulso a la retribución por servicios ambientales y diseñaremos métodos adecuados de valuación económica de los servicios ambientales que el Suelo de Conservación presta a la Ciudad.</v>
          </cell>
          <cell r="AU303" t="str">
            <v>170059</v>
          </cell>
          <cell r="AV303" t="str">
            <v>Otorgar servicios de apoyo administrativo</v>
          </cell>
          <cell r="AW303" t="str">
            <v>A/P</v>
          </cell>
        </row>
        <row r="304">
          <cell r="Y304" t="str">
            <v>6.3.3 Se instrumentarán campañas de reforestación en las áreas naturales y protegidas de la Ciudad y en el suelo de conservación.</v>
          </cell>
          <cell r="AU304" t="str">
            <v>170060</v>
          </cell>
          <cell r="AV304" t="str">
            <v>Cubrir compromisos pendientes de acciones realizadas en ejercicios anteriores</v>
          </cell>
          <cell r="AW304" t="str">
            <v>S/N</v>
          </cell>
        </row>
        <row r="305">
          <cell r="Y305" t="str">
            <v>6.3.4 Estableceremos un sistema de áreas de valor ambiental con, por lo menos, 20 áreas verdes protegidas bajo este esquema.</v>
          </cell>
          <cell r="AU305" t="str">
            <v>170403</v>
          </cell>
          <cell r="AV305" t="str">
            <v>Ampliar y construir infraestructura educativa</v>
          </cell>
          <cell r="AW305" t="str">
            <v>Inmueble</v>
          </cell>
        </row>
        <row r="306">
          <cell r="Y306" t="str">
            <v>6.3.5 Se diseñará y se pondrá en marcha el Plan Maestro de Rescate Integral de la Cuenca del Río Magdalena.</v>
          </cell>
          <cell r="AU306" t="str">
            <v>170404</v>
          </cell>
          <cell r="AV306" t="str">
            <v>Mantener la infraestructura educativa</v>
          </cell>
          <cell r="AW306" t="str">
            <v>Obra</v>
          </cell>
        </row>
        <row r="307">
          <cell r="Y307" t="str">
            <v>6.4.1 Se instrumentarán nuevos procesos y mecanismos para optimizar y eficientar el aprovechamiento del agua en beneficio de los habitantes del DF.</v>
          </cell>
          <cell r="AU307" t="str">
            <v>170460</v>
          </cell>
          <cell r="AV307" t="str">
            <v>Cubrir compromisos pendientes de acciones realizadas en ejercicios anteriores</v>
          </cell>
          <cell r="AW307" t="str">
            <v>S/N</v>
          </cell>
        </row>
        <row r="308">
          <cell r="Y308" t="str">
            <v>6.4.2 Aplicaremos instrumentos alternativos para reducir de manera gradual la sobreexplotación del acuífero.</v>
          </cell>
          <cell r="AU308" t="str">
            <v>170607</v>
          </cell>
          <cell r="AV308" t="str">
            <v>Distribuir útiles escolares a alumnos y alumnas inscritos en escuelas públicas del Distrito Federal, en los niveles de preescolar, primaria y secundaria</v>
          </cell>
          <cell r="AW308" t="str">
            <v>Paquete</v>
          </cell>
        </row>
        <row r="309">
          <cell r="Y309" t="str">
            <v>6.4.3 Se promoverán y ampliarán las campañas de ahorro de agua.</v>
          </cell>
          <cell r="AU309" t="str">
            <v>170609</v>
          </cell>
          <cell r="AV309" t="str">
            <v>Distribuir raciones alimenticias a alumnos y alumnas de educación pública</v>
          </cell>
          <cell r="AW309" t="str">
            <v>Ración</v>
          </cell>
        </row>
        <row r="310">
          <cell r="Y310" t="str">
            <v>6.4.4 Instrumentaremos políticas y diseñaremos procesos para consolidar la gestión ambiental del agua.</v>
          </cell>
          <cell r="AU310" t="str">
            <v>170611</v>
          </cell>
          <cell r="AV310" t="str">
            <v>Distribuir uniformes escolares a alumnos y alumnas inscritos en escuelas públicas del Distrito Federal, en los niveles de preescolar, primaria y secundaria</v>
          </cell>
          <cell r="AW310" t="str">
            <v>Paquete</v>
          </cell>
        </row>
        <row r="311">
          <cell r="Y311" t="str">
            <v>6.5.1 Se fomentará con mayor intensidad la separación de residuos, mediante campañas permanentes de difusión y concientización de la ciudadanía.</v>
          </cell>
          <cell r="AU311" t="str">
            <v>170612</v>
          </cell>
          <cell r="AV311" t="str">
            <v>Otorgar becas a estudiantes de nivel medio superior</v>
          </cell>
          <cell r="AW311" t="str">
            <v>Beca</v>
          </cell>
        </row>
        <row r="312">
          <cell r="Y312" t="str">
            <v>6.6.1 Se estimulará la aplicación de medios de eficiencia energética y uso de energías renovables.</v>
          </cell>
          <cell r="AU312" t="str">
            <v>170613</v>
          </cell>
          <cell r="AV312" t="str">
            <v>Operar el Programa de estímulos a estudiantes de bachillerato</v>
          </cell>
          <cell r="AW312" t="str">
            <v>Estimulo</v>
          </cell>
        </row>
        <row r="313">
          <cell r="Y313" t="str">
            <v>6.6.2 Se dará seguimiento a la Norma para el Aprovechamiento de Energía Solar.</v>
          </cell>
          <cell r="AU313" t="str">
            <v>171703</v>
          </cell>
          <cell r="AV313" t="str">
            <v>Ampliar y construir infraestructura educativa</v>
          </cell>
          <cell r="AW313" t="str">
            <v>Inmueble</v>
          </cell>
        </row>
        <row r="314">
          <cell r="Y314" t="str">
            <v>6.6.3 Instrumentaremos el aprovechamiento del biogás que genera el Relleno Sanitario Bordo Poniente.</v>
          </cell>
          <cell r="AU314" t="str">
            <v>171704</v>
          </cell>
          <cell r="AV314" t="str">
            <v>Mantener la infraestructura educativa</v>
          </cell>
          <cell r="AW314" t="str">
            <v>Obra</v>
          </cell>
        </row>
        <row r="315">
          <cell r="AU315" t="str">
            <v>180001</v>
          </cell>
          <cell r="AV315" t="str">
            <v>Promover y realizar campañas de difusión de ciencia y tecnología</v>
          </cell>
          <cell r="AW315" t="str">
            <v>Acción</v>
          </cell>
        </row>
        <row r="316">
          <cell r="Y316" t="str">
            <v>7.1.1 Continuaremos con el mejoramiento del modelo de atención para la producción de vivienda, con instrumentos tales como los cofinanciamientos y la promoción del desarrollo socio-económico del barrio.</v>
          </cell>
          <cell r="AU316" t="str">
            <v>180002</v>
          </cell>
          <cell r="AV316" t="str">
            <v>Coordinar proyectos estratégicos de ciencia y tecnología en el Distrito Federal</v>
          </cell>
          <cell r="AW316" t="str">
            <v>Proyecto</v>
          </cell>
        </row>
        <row r="317">
          <cell r="Y317" t="str">
            <v>7.1.2 Se buscará que la construcción de vivienda, desde su diseño, obedezca a criterios de sustentabilidad.</v>
          </cell>
          <cell r="AU317" t="str">
            <v>180003</v>
          </cell>
          <cell r="AV317" t="str">
            <v>Otorgar estímulos y becas a la investigación y educación científica</v>
          </cell>
          <cell r="AW317" t="str">
            <v>Beca</v>
          </cell>
        </row>
        <row r="318">
          <cell r="Y318" t="str">
            <v>7.1.3 Se regularizarán las edificaciones y se otorgarán escrituras, para garantizar la seguridad del patrimonio habitacional de los habitantes del DF.</v>
          </cell>
          <cell r="AU318" t="str">
            <v>180004</v>
          </cell>
          <cell r="AV318" t="str">
            <v>Operar el sistema de radio y televisión digital</v>
          </cell>
          <cell r="AW318" t="str">
            <v>A/P</v>
          </cell>
        </row>
        <row r="319">
          <cell r="Y319" t="str">
            <v>7.1.4 Se incentivará la participación de los sectores social y privado en programas de vivienda e inversión inmobiliaria, se promoverán sistemas de financiamiento y acceso equitativo a créditos.</v>
          </cell>
          <cell r="AU319" t="str">
            <v>190001</v>
          </cell>
          <cell r="AV319" t="str">
            <v>Realizar acciones de fomento deportivo a la población abierta</v>
          </cell>
          <cell r="AW319" t="str">
            <v>Acción</v>
          </cell>
        </row>
        <row r="320">
          <cell r="Y320" t="str">
            <v>7.1.5 El Gobierno de la Ciudad promoverá la aplicación de esquemas financieros para la adquisición de viviendas, con la corresponsabilidad de los beneficiarios para la recuperación de créditos.</v>
          </cell>
          <cell r="AU320" t="str">
            <v>190002</v>
          </cell>
          <cell r="AV320" t="str">
            <v>Ampliar y construir infraestructura deportiva</v>
          </cell>
          <cell r="AW320" t="str">
            <v>Inmueble</v>
          </cell>
        </row>
        <row r="321">
          <cell r="Y321" t="str">
            <v>7.1.6 Se analizará y, en su caso, se replanteará la aplicación del Bando Dos para la construcción de vivienda.</v>
          </cell>
          <cell r="AU321" t="str">
            <v>190003</v>
          </cell>
          <cell r="AV321" t="str">
            <v>Mantener la infraestructura deportiva</v>
          </cell>
          <cell r="AW321" t="str">
            <v>Obra</v>
          </cell>
        </row>
        <row r="322">
          <cell r="Y322" t="str">
            <v>7.1.7 Se instrumentarán nuevos mecanismos para la adquisición, remodelación y ampliación de viviendas, con particular atención en generación opciones accesibles de crédito a mujeres en condiciones de discriminación y mayor vulnerabilidad.</v>
          </cell>
          <cell r="AU322" t="str">
            <v>190004</v>
          </cell>
          <cell r="AV322" t="str">
            <v>Realizar acciones de difusión cultural</v>
          </cell>
          <cell r="AW322" t="str">
            <v>Acción</v>
          </cell>
        </row>
        <row r="323">
          <cell r="Y323" t="str">
            <v>7.2.1 Promoveremos el uso de autobuses equipados con tecnologías que representen menores impactos negativos en la calidad del aire de la ciudad y en beneficio de la salud de la población.</v>
          </cell>
          <cell r="AU323" t="str">
            <v>190005</v>
          </cell>
          <cell r="AV323" t="str">
            <v>Coordinar los servicios de bibliotecas públicas</v>
          </cell>
          <cell r="AW323" t="str">
            <v>Servicio</v>
          </cell>
        </row>
        <row r="324">
          <cell r="Y324" t="str">
            <v>7.2.2 Se diseñará un programa de ampliación de la red del Sistema de Transporte Colectivo, Metro.</v>
          </cell>
          <cell r="AU324" t="str">
            <v>190006</v>
          </cell>
          <cell r="AV324" t="str">
            <v>Ampliar instalaciones y espacios culturales</v>
          </cell>
          <cell r="AW324" t="str">
            <v>Inmueble</v>
          </cell>
        </row>
        <row r="325">
          <cell r="Y325" t="str">
            <v>7.2.3 Se fortalecerá el Sistema de Metrobús con 10 líneas.</v>
          </cell>
          <cell r="AU325" t="str">
            <v>190007</v>
          </cell>
          <cell r="AV325" t="str">
            <v>Mantener instalaciones y espacios culturales</v>
          </cell>
          <cell r="AW325" t="str">
            <v>Obra</v>
          </cell>
        </row>
        <row r="326">
          <cell r="Y326" t="str">
            <v>7.2.4 Se ampliará la red de transporte público, se definirán vagones de uso exclusivo para mujeres, niñas y niños.</v>
          </cell>
          <cell r="AU326" t="str">
            <v>190008</v>
          </cell>
          <cell r="AV326" t="str">
            <v>Mantener áreas verdes urbanas y zoológicos</v>
          </cell>
          <cell r="AW326" t="str">
            <v>Parque</v>
          </cell>
        </row>
        <row r="327">
          <cell r="Y327" t="str">
            <v>7.2.5 Habilitaremos puentes peatonales, paradas de autobuses, pasos a desnivel, subterráneos y senderos seguros e higiénicos para las mujeres y sus familias.</v>
          </cell>
          <cell r="AU327" t="str">
            <v>190009</v>
          </cell>
          <cell r="AV327" t="str">
            <v>Realizar eventos culturales</v>
          </cell>
          <cell r="AW327" t="str">
            <v>Evento</v>
          </cell>
        </row>
        <row r="328">
          <cell r="Y328" t="str">
            <v>7.2.6 El Gobierno de la Ciudad analizará el beneficio metropolitano del Metro a efecto de establecer acuerdos de cofinanciamiento interestatal, o bien nuevos esquemas de cobro con mayor beneficio para los habitantes del DF.</v>
          </cell>
          <cell r="AU328" t="str">
            <v>190010</v>
          </cell>
          <cell r="AV328" t="str">
            <v>Operar el sistema de educación artística</v>
          </cell>
          <cell r="AW328" t="str">
            <v>Curso</v>
          </cell>
        </row>
        <row r="329">
          <cell r="Y329" t="str">
            <v>7.2.7 Se desarrollarán corredores estratégicos de transporte de carga y se promoverán los acuerdos metropolitanos necesarios para construir el anillo carretero periférico que eviten que la Ciudad de México sea punto de paso para el transporte de carga pro</v>
          </cell>
          <cell r="AU329" t="str">
            <v>190011</v>
          </cell>
          <cell r="AV329" t="str">
            <v>Realizar acciones de fomento al deporte competitivo</v>
          </cell>
          <cell r="AW329" t="str">
            <v>Acción</v>
          </cell>
        </row>
        <row r="330">
          <cell r="Y330" t="str">
            <v>7.2.8 Modernizaremos el transporte público colectivo a partir de la aceleración del cambio de microbuses por autobuses.</v>
          </cell>
          <cell r="AU330" t="str">
            <v>190012</v>
          </cell>
          <cell r="AV330" t="str">
            <v>Desarrollar el programa conmemorativo del Bicentenario</v>
          </cell>
          <cell r="AW330" t="str">
            <v>Programa</v>
          </cell>
        </row>
        <row r="331">
          <cell r="Y331" t="str">
            <v>7.2.9 Continuaremos con el proceso de sustitución de taxis, con el fin de que estos vehículos cumplan con lo establecido en la Ley y tengan como máximo 5 años de antigüedad.</v>
          </cell>
          <cell r="AU331" t="str">
            <v>190013</v>
          </cell>
          <cell r="AV331" t="str">
            <v>Administrar el centro deportivo Rosario Iglesias Rocha</v>
          </cell>
          <cell r="AW331" t="str">
            <v>Acción</v>
          </cell>
        </row>
        <row r="332">
          <cell r="Y332" t="str">
            <v>7.2.10 Se impulsará el reemplazo del 50% de los automóviles particulares con más de 15 años de antigüedad, por vehículos con tecnología apropiada para contribuir a mejorar el ambiente en la ZMVM.</v>
          </cell>
          <cell r="AU332" t="str">
            <v>190059</v>
          </cell>
          <cell r="AV332" t="str">
            <v>Otorgar servicios de apoyo administrativo</v>
          </cell>
          <cell r="AW332" t="str">
            <v>A/P</v>
          </cell>
        </row>
        <row r="333">
          <cell r="Y333" t="str">
            <v>7.2.11 Se modernizarán los Centros de Transferencia Modal, por medio de instalaciones como tiendas de autoservicio, centros recreativos o de diversión y espacios culturales.</v>
          </cell>
          <cell r="AU333" t="str">
            <v>190060</v>
          </cell>
          <cell r="AV333" t="str">
            <v>Cubrir compromisos pendientes de acciones realizadas en ejercicios anteriores</v>
          </cell>
          <cell r="AW333" t="str">
            <v>S/N</v>
          </cell>
        </row>
        <row r="334">
          <cell r="Y334" t="str">
            <v>7.2.12 Alentaremos la construcción de estacionamientos y biciestacionamientos públicos, para promover el transporte público.</v>
          </cell>
          <cell r="AU334" t="str">
            <v>190260</v>
          </cell>
          <cell r="AV334" t="str">
            <v>Cubrir compromisos pendientes de acciones realizadas en ejercicios anteriores</v>
          </cell>
          <cell r="AW334" t="str">
            <v>S/N</v>
          </cell>
        </row>
        <row r="335">
          <cell r="Y335" t="str">
            <v>7.2.13 Se diseñará una estrategia integral de zonas de tráfico controlado para que la ciudad sea más accesible a los peatones.</v>
          </cell>
          <cell r="AU335" t="str">
            <v>191102</v>
          </cell>
          <cell r="AV335" t="str">
            <v>Ampliar y construir infraestructura deportiva</v>
          </cell>
          <cell r="AW335" t="str">
            <v>Inmueble</v>
          </cell>
        </row>
        <row r="336">
          <cell r="Y336" t="str">
            <v>7.2.14 Revaloraremos socialmente la imagen de la bicicleta y estableceremos las condiciones de seguridad que permitan ampliar su uso como medio de transporte cotidiano, además del recreativo.</v>
          </cell>
          <cell r="AU336" t="str">
            <v>191103</v>
          </cell>
          <cell r="AV336" t="str">
            <v>Mantener la infraestructura deportiva</v>
          </cell>
          <cell r="AW336" t="str">
            <v>Obra</v>
          </cell>
        </row>
        <row r="337">
          <cell r="Y337" t="str">
            <v>7.2.15 Se construirá una red primaria de ciclopistas y se instalarán biciestacionamientos en escuelas, edificios públicos y privados, establecimientos comerciales, y estaciones del transporte masivo.</v>
          </cell>
          <cell r="AU337" t="str">
            <v>191104</v>
          </cell>
          <cell r="AV337" t="str">
            <v>Realizar acciones de difusión cultural</v>
          </cell>
          <cell r="AW337" t="str">
            <v>Acción</v>
          </cell>
        </row>
        <row r="338">
          <cell r="Y338" t="str">
            <v>7.2.16 Se proyectará la operación de cuatro nuevos trenes ligeros, a fin de incrementar en un 25% la flota vehicular de operación.</v>
          </cell>
          <cell r="AU338" t="str">
            <v>191107</v>
          </cell>
          <cell r="AV338" t="str">
            <v>Mantener instalaciones y espacios culturales</v>
          </cell>
          <cell r="AW338" t="str">
            <v>Obra</v>
          </cell>
        </row>
        <row r="339">
          <cell r="Y339" t="str">
            <v>7.3.1 Emprenderemos el rescate de espacios públicos y se diseñarán las estructuras de participación y corresponsabilidad social para la realización de actividades culturales, deportivas, artísticas y recreativas que dinamicen su utilización.</v>
          </cell>
          <cell r="AU339" t="str">
            <v>191501</v>
          </cell>
          <cell r="AV339" t="str">
            <v>Realizar acciones de fomento deportivo a la población abierta</v>
          </cell>
          <cell r="AW339" t="str">
            <v>Acción</v>
          </cell>
        </row>
        <row r="340">
          <cell r="Y340" t="str">
            <v>7.3.2 Estableceremos nuevas políticas y estrategias metropolitanas y regionales para alcanzar la sustentabilidad, homogeneidad y equilibrios en la Ciudad.</v>
          </cell>
          <cell r="AU340" t="str">
            <v>191503</v>
          </cell>
          <cell r="AV340" t="str">
            <v>Mantener la infraestructura deportiva</v>
          </cell>
          <cell r="AW340" t="str">
            <v>Obra</v>
          </cell>
        </row>
        <row r="341">
          <cell r="Y341" t="str">
            <v>7.3.3 El gobierno coadyuvará en la planeación y ejecución de acciones relacionadas con el ordenamiento territorial y los asentamientos humanos en la ZMVM.</v>
          </cell>
          <cell r="AU341" t="str">
            <v>191504</v>
          </cell>
          <cell r="AV341" t="str">
            <v>Realizar acciones de difusión cultural</v>
          </cell>
          <cell r="AW341" t="str">
            <v>Acción</v>
          </cell>
        </row>
        <row r="342">
          <cell r="Y342" t="str">
            <v>7.3.4 Se abordarán a nivel regional los temas de planeación del desarrollo sustentable, administración y control urbano, suelo y reservas territoriales, vivienda, equipamiento regional, proyectos especiales, legislación urbana y una gobernabilidad territo</v>
          </cell>
          <cell r="AU342" t="str">
            <v>191507</v>
          </cell>
          <cell r="AV342" t="str">
            <v>Mantener instalaciones y espacios culturales</v>
          </cell>
          <cell r="AW342" t="str">
            <v>Obra</v>
          </cell>
        </row>
        <row r="343">
          <cell r="Y343" t="str">
            <v>7.3.5 Promoveremos nuevas alternativas de desarrollo que equilibren la oferta de servicios, equipamiento y vivienda, que acerquen las oportunidades de empleo, recreación, educación y cultura a todos los habitantes de la ciudad.</v>
          </cell>
          <cell r="AU343" t="str">
            <v>200001</v>
          </cell>
          <cell r="AV343" t="str">
            <v>Ampliar y construir infraestructura vial</v>
          </cell>
          <cell r="AW343" t="str">
            <v>Obra</v>
          </cell>
        </row>
        <row r="344">
          <cell r="Y344" t="str">
            <v>7.3.6 Se frenará el crecimiento horizontal de la mancha urbana.</v>
          </cell>
          <cell r="AU344" t="str">
            <v>200002</v>
          </cell>
          <cell r="AV344" t="str">
            <v>Mantener la infraestructura vial</v>
          </cell>
          <cell r="AW344" t="str">
            <v>Obra</v>
          </cell>
        </row>
        <row r="345">
          <cell r="Y345" t="str">
            <v>7.3.7 Protegeremos las áreas ambientales e impulsaremos el aprovechamiento, racional y sustentable, de los recursos naturales de la Ciudad.</v>
          </cell>
          <cell r="AU345" t="str">
            <v>200003</v>
          </cell>
          <cell r="AV345" t="str">
            <v>Ampliar y construir infraestructura urbana</v>
          </cell>
          <cell r="AW345" t="str">
            <v>Obra</v>
          </cell>
        </row>
        <row r="346">
          <cell r="Y346" t="str">
            <v>7.3.8 Se crearán y mantendrán zonas peatonales, incluyendo parques, jardines, camellones y plazas; con especial énfasis en la arquitectura urbana de accesibilidad y movilidad para discapacitados.</v>
          </cell>
          <cell r="AU346" t="str">
            <v>200004</v>
          </cell>
          <cell r="AV346" t="str">
            <v>Mantener la infraestructura urbana</v>
          </cell>
          <cell r="AW346" t="str">
            <v>Obra</v>
          </cell>
        </row>
        <row r="347">
          <cell r="Y347" t="str">
            <v>7.3.9 Impulsaremos proyectos de equipamiento social, localizados en puntos estratégicos de la ciudad, que ayuden a equilibrar las desigualdades existentes entre la zona poniente de la ciudad y el norte, sur y oriente de la misma.</v>
          </cell>
          <cell r="AU347" t="str">
            <v>200005</v>
          </cell>
          <cell r="AV347" t="str">
            <v>Realizar acciones para la conservación de la imagen urbana</v>
          </cell>
          <cell r="AW347" t="str">
            <v>Acción</v>
          </cell>
        </row>
        <row r="348">
          <cell r="Y348" t="str">
            <v>7.3.10 Se generarán proyectos ordenadores y de equipamiento en grandes áreas que están subutilizadas y que tienen un alto potencial para convertirse en  detonadores de inversión y desarrollo, para buscar el equilibrio de las desigualdades e incrementar la</v>
          </cell>
          <cell r="AU348" t="str">
            <v>200006</v>
          </cell>
          <cell r="AV348" t="str">
            <v>Realizar acciones de atención estructural a taludes, minas y grietas</v>
          </cell>
          <cell r="AW348" t="str">
            <v>Acción</v>
          </cell>
        </row>
        <row r="349">
          <cell r="Y349" t="str">
            <v>7.3.11 Se detectarán zonas o polígonos de la Ciudad donde exista alto grado de deterioro o subutilización de la infraestructura, para su mejoramiento integral y adecuado.</v>
          </cell>
          <cell r="AU349" t="str">
            <v>200007</v>
          </cell>
          <cell r="AV349" t="str">
            <v>Ampliar y construir infraestructura para el transporte público</v>
          </cell>
          <cell r="AW349" t="str">
            <v>Obra</v>
          </cell>
        </row>
        <row r="350">
          <cell r="Y350" t="str">
            <v>7.3.12 Garantizaremos la igualdad de género con proyectos urbanos y de equipamiento que faciliten las tareas y la movilidad de la mujer en la Ciudad, que fortalezcan el desarrollo integral de la sociedad.</v>
          </cell>
          <cell r="AU350" t="str">
            <v>200008</v>
          </cell>
          <cell r="AV350" t="str">
            <v>Adquirir mezcla asfáltica</v>
          </cell>
          <cell r="AW350" t="str">
            <v>Tonelada</v>
          </cell>
        </row>
        <row r="351">
          <cell r="Y351" t="str">
            <v>7.3.13 Se hará uso de las nuevas tecnologías para crear mecanismos de control que abatan el estacionamiento vehicular en zonas prohibidas y la apropiación privada del espacio público.</v>
          </cell>
          <cell r="AU351" t="str">
            <v>200009</v>
          </cell>
          <cell r="AV351" t="str">
            <v>Construir edificios y estaciones del metro</v>
          </cell>
          <cell r="AW351" t="str">
            <v>Obra</v>
          </cell>
        </row>
        <row r="352">
          <cell r="Y352" t="str">
            <v>7.3.14 Se promoverá la inversión inmobiliaria, tanto del sector público como privado, para la ejecución de los proyectos estratégicos de equipamiento y servicios, a través de la realización de Foros de Financiamiento.</v>
          </cell>
          <cell r="AU352" t="str">
            <v>200010</v>
          </cell>
          <cell r="AV352" t="str">
            <v>Mantener edificios públicos</v>
          </cell>
          <cell r="AW352" t="str">
            <v>Obra</v>
          </cell>
        </row>
        <row r="353">
          <cell r="Y353" t="str">
            <v>7.3.15 Se coadyuvará en la elaboración del Programa de Desarrollo Urbano para la Región Centro del país.</v>
          </cell>
          <cell r="AU353" t="str">
            <v>200012</v>
          </cell>
          <cell r="AV353" t="str">
            <v>Mantener la carpeta asfáltica</v>
          </cell>
          <cell r="AW353" t="str">
            <v>M2</v>
          </cell>
        </row>
        <row r="354">
          <cell r="Y354" t="str">
            <v>7.3.16 Se ampliará la cobertura y calidad de los servicios de agua potable, de drenaje y de tratamiento de aguas residuales. El abasto de agua habrá de ser de forma continua, con calidad y en cantidad adecuadas, con un sistema comercial eficiente, de acue</v>
          </cell>
          <cell r="AU354" t="str">
            <v>200013</v>
          </cell>
          <cell r="AV354" t="str">
            <v>Regular la publicidad exterior</v>
          </cell>
          <cell r="AW354" t="str">
            <v>Acción</v>
          </cell>
        </row>
        <row r="355">
          <cell r="Y355" t="str">
            <v>7.3.17 Se reducirá de manera gradual el porcentaje de pérdidas por fugas en la red de agua potable con la sectorización y la renovación de la red de distribución.</v>
          </cell>
          <cell r="AU355" t="str">
            <v>200014</v>
          </cell>
          <cell r="AV355" t="str">
            <v>Realizar el servicio de poda de árboles</v>
          </cell>
          <cell r="AW355" t="str">
            <v>Acción</v>
          </cell>
        </row>
        <row r="356">
          <cell r="Y356" t="str">
            <v>7.3.18 Se aplicarán acciones encaminadas a disminuir sensiblemente los reportes de fallas de los sistemas hidráulicos (fugas, falta de agua, encharcamientos, drenajes obstruidos).</v>
          </cell>
          <cell r="AU356" t="str">
            <v>200015</v>
          </cell>
          <cell r="AV356" t="str">
            <v>Ampliar y rehabilitar el alumbrado público</v>
          </cell>
          <cell r="AW356" t="str">
            <v>Poste</v>
          </cell>
        </row>
        <row r="357">
          <cell r="AU357" t="str">
            <v>200016</v>
          </cell>
          <cell r="AV357" t="str">
            <v>Conservar y rehabilitar áreas verdes urbanas</v>
          </cell>
          <cell r="AW357" t="str">
            <v>M2</v>
          </cell>
        </row>
        <row r="358">
          <cell r="AU358" t="str">
            <v>200017</v>
          </cell>
          <cell r="AV358" t="str">
            <v>Acondicionamiento de Inmuebles y Locales Comerciales en el Centro Histórico</v>
          </cell>
          <cell r="AW358" t="str">
            <v>Inmueble</v>
          </cell>
        </row>
        <row r="359">
          <cell r="AU359" t="str">
            <v>200018</v>
          </cell>
          <cell r="AV359" t="str">
            <v>Acciones de mejoramiento barrial</v>
          </cell>
          <cell r="AW359" t="str">
            <v>Obra</v>
          </cell>
        </row>
        <row r="360">
          <cell r="AU360" t="str">
            <v>200019</v>
          </cell>
          <cell r="AV360" t="str">
            <v>Instalar y operar el sistema de semáforos</v>
          </cell>
          <cell r="AW360" t="str">
            <v>Servicio</v>
          </cell>
        </row>
        <row r="361">
          <cell r="AU361" t="str">
            <v>200020</v>
          </cell>
          <cell r="AV361" t="str">
            <v>Participar en colaboración con el sector privado en proyectos de infraestructura urbana</v>
          </cell>
          <cell r="AW361" t="str">
            <v>Proyecto</v>
          </cell>
        </row>
        <row r="362">
          <cell r="AU362" t="str">
            <v>200021</v>
          </cell>
          <cell r="AV362" t="str">
            <v>Ampliar y Construir Inmuebles</v>
          </cell>
          <cell r="AW362" t="str">
            <v>Obra</v>
          </cell>
        </row>
        <row r="363">
          <cell r="AU363" t="str">
            <v>200050</v>
          </cell>
          <cell r="AV363" t="str">
            <v>Realizar estudios, investigaciones y proyectos</v>
          </cell>
          <cell r="AW363" t="str">
            <v>Documento</v>
          </cell>
        </row>
        <row r="364">
          <cell r="AU364" t="str">
            <v>200059</v>
          </cell>
          <cell r="AV364" t="str">
            <v>Otorgar servicios de apoyo administrativo</v>
          </cell>
          <cell r="AW364" t="str">
            <v>A/P</v>
          </cell>
        </row>
        <row r="365">
          <cell r="AU365" t="str">
            <v>200060</v>
          </cell>
          <cell r="AV365" t="str">
            <v>Cubrir compromisos pendientes de acciones realizadas en ejercicios anteriores</v>
          </cell>
          <cell r="AW365" t="str">
            <v>S/N</v>
          </cell>
        </row>
        <row r="366">
          <cell r="AU366" t="str">
            <v>200301</v>
          </cell>
          <cell r="AV366" t="str">
            <v>Ampliar y construir infraestructura vial</v>
          </cell>
          <cell r="AW366" t="str">
            <v>Obra</v>
          </cell>
        </row>
        <row r="367">
          <cell r="AU367" t="str">
            <v>200311</v>
          </cell>
          <cell r="AV367" t="str">
            <v>Realizar obras y acciones de remodelación en el Centro Histórico</v>
          </cell>
          <cell r="AW367" t="str">
            <v>Obra</v>
          </cell>
        </row>
        <row r="368">
          <cell r="AU368" t="str">
            <v>200322</v>
          </cell>
          <cell r="AV368" t="str">
            <v>Mantener y conservar la imagen urbana en el centro histórico</v>
          </cell>
          <cell r="AW368" t="str">
            <v>Acción</v>
          </cell>
        </row>
        <row r="369">
          <cell r="AU369" t="str">
            <v>200360</v>
          </cell>
          <cell r="AV369" t="str">
            <v>Cubrir compromisos pendientes de acciones realizadas en ejercicios anteriores</v>
          </cell>
          <cell r="AW369" t="str">
            <v>S/N</v>
          </cell>
        </row>
        <row r="370">
          <cell r="AU370" t="str">
            <v>201101</v>
          </cell>
          <cell r="AV370" t="str">
            <v>Ampliar y construir infraestructura vial</v>
          </cell>
          <cell r="AW370" t="str">
            <v>Obra</v>
          </cell>
        </row>
        <row r="371">
          <cell r="AU371" t="str">
            <v>201102</v>
          </cell>
          <cell r="AV371" t="str">
            <v>Mantener la infraestructura vial</v>
          </cell>
          <cell r="AW371" t="str">
            <v>Obra</v>
          </cell>
        </row>
        <row r="372">
          <cell r="AU372" t="str">
            <v>201105</v>
          </cell>
          <cell r="AV372" t="str">
            <v>Realizar acciones para la conservación de la imagen urbana</v>
          </cell>
          <cell r="AW372" t="str">
            <v>Acción</v>
          </cell>
        </row>
        <row r="373">
          <cell r="AU373" t="str">
            <v>201111</v>
          </cell>
          <cell r="AV373" t="str">
            <v>Realizar obras y acciones de remodelación en el centro histórico</v>
          </cell>
          <cell r="AW373" t="str">
            <v>Obra</v>
          </cell>
        </row>
        <row r="374">
          <cell r="AU374" t="str">
            <v>201112</v>
          </cell>
          <cell r="AV374" t="str">
            <v>Mantener la carpeta asfáltica</v>
          </cell>
          <cell r="AW374" t="str">
            <v>M2</v>
          </cell>
        </row>
        <row r="375">
          <cell r="AU375" t="str">
            <v>201115</v>
          </cell>
          <cell r="AV375" t="str">
            <v>Ampliar y rehabilitar el alumbrado público</v>
          </cell>
          <cell r="AW375" t="str">
            <v>Poste</v>
          </cell>
        </row>
        <row r="376">
          <cell r="AU376" t="str">
            <v>201116</v>
          </cell>
          <cell r="AV376" t="str">
            <v>Conservar y rehabilitar áreas verdes urbanas</v>
          </cell>
          <cell r="AW376" t="str">
            <v>M2</v>
          </cell>
        </row>
        <row r="377">
          <cell r="AU377" t="str">
            <v>201505</v>
          </cell>
          <cell r="AV377" t="str">
            <v>Realizar acciones para la conservación de la imagen urbana</v>
          </cell>
          <cell r="AW377" t="str">
            <v>Acción</v>
          </cell>
        </row>
        <row r="378">
          <cell r="AU378" t="str">
            <v>210001</v>
          </cell>
          <cell r="AV378" t="str">
            <v>Otorgar financiamiento para mejoramiento de vivienda</v>
          </cell>
          <cell r="AW378" t="str">
            <v>Crédito</v>
          </cell>
        </row>
        <row r="379">
          <cell r="AU379" t="str">
            <v>210002</v>
          </cell>
          <cell r="AV379" t="str">
            <v>Otorgar financiamiento para vivienda nueva</v>
          </cell>
          <cell r="AW379" t="str">
            <v>Crédito</v>
          </cell>
        </row>
        <row r="380">
          <cell r="AU380" t="str">
            <v>210003</v>
          </cell>
          <cell r="AV380" t="str">
            <v>Adquirir vivienda</v>
          </cell>
          <cell r="AW380" t="str">
            <v>Vivienda</v>
          </cell>
        </row>
        <row r="381">
          <cell r="AU381" t="str">
            <v>210004</v>
          </cell>
          <cell r="AV381" t="str">
            <v>Realizar acciones para el mantenimiento de vivienda</v>
          </cell>
          <cell r="AW381" t="str">
            <v>Acción</v>
          </cell>
        </row>
        <row r="382">
          <cell r="AU382" t="str">
            <v>210005</v>
          </cell>
          <cell r="AV382" t="str">
            <v>Realizar la adquisición de suelo urbano y rural</v>
          </cell>
          <cell r="AW382" t="str">
            <v>M2</v>
          </cell>
        </row>
        <row r="383">
          <cell r="AU383" t="str">
            <v>210006</v>
          </cell>
          <cell r="AV383" t="str">
            <v>Realizar acciones para la enajenación y desincorporación de la reserva territorial</v>
          </cell>
          <cell r="AW383" t="str">
            <v>Acción</v>
          </cell>
        </row>
        <row r="384">
          <cell r="AU384" t="str">
            <v>210007</v>
          </cell>
          <cell r="AV384" t="str">
            <v>Realizar acciones para la regularización de tenencia de la propiedad</v>
          </cell>
          <cell r="AW384" t="str">
            <v>Acción</v>
          </cell>
        </row>
        <row r="385">
          <cell r="AU385" t="str">
            <v>210009</v>
          </cell>
          <cell r="AV385" t="str">
            <v>Otorgar apoyos para rehabilitación en zonas de alto riesgo</v>
          </cell>
          <cell r="AW385" t="str">
            <v>Apoyo</v>
          </cell>
        </row>
        <row r="386">
          <cell r="AU386" t="str">
            <v>210010</v>
          </cell>
          <cell r="AV386" t="str">
            <v>Realizar acciones para el ordenamiento urbano</v>
          </cell>
          <cell r="AW386" t="str">
            <v>Documento</v>
          </cell>
        </row>
        <row r="387">
          <cell r="AU387" t="str">
            <v>210011</v>
          </cell>
          <cell r="AV387" t="str">
            <v>Demolición de inmuebles privados</v>
          </cell>
          <cell r="AW387" t="str">
            <v>Inmueble</v>
          </cell>
        </row>
        <row r="388">
          <cell r="AU388" t="str">
            <v>210020</v>
          </cell>
          <cell r="AV388" t="str">
            <v>Participar en colaboración con el sector privado en proyectos de infraestructura urbana</v>
          </cell>
          <cell r="AW388" t="str">
            <v>Proyecto</v>
          </cell>
        </row>
        <row r="389">
          <cell r="AU389" t="str">
            <v>210025</v>
          </cell>
          <cell r="AV389" t="str">
            <v>Realizar acciones para la regularización de tenencia de la propiedad</v>
          </cell>
          <cell r="AW389" t="str">
            <v>Acción</v>
          </cell>
        </row>
        <row r="390">
          <cell r="AU390" t="str">
            <v>210059</v>
          </cell>
          <cell r="AV390" t="str">
            <v>Otorgar servicios de apoyo administrativo</v>
          </cell>
          <cell r="AW390" t="str">
            <v>A/P</v>
          </cell>
        </row>
        <row r="391">
          <cell r="AU391" t="str">
            <v>210060</v>
          </cell>
          <cell r="AV391" t="str">
            <v>Cubrir compromisos pendientes de acciones realizadas en ejercicios anteriores</v>
          </cell>
          <cell r="AW391" t="str">
            <v>S/N</v>
          </cell>
        </row>
        <row r="392">
          <cell r="AU392" t="str">
            <v>210601</v>
          </cell>
          <cell r="AV392" t="str">
            <v>Otorgar financiamiento para mejoramiento de vivienda</v>
          </cell>
          <cell r="AW392" t="str">
            <v>Crédito</v>
          </cell>
        </row>
        <row r="393">
          <cell r="AU393" t="str">
            <v>210602</v>
          </cell>
          <cell r="AV393" t="str">
            <v>Otorgar financiamiento para vivienda nueva</v>
          </cell>
          <cell r="AW393" t="str">
            <v>Crédito</v>
          </cell>
        </row>
        <row r="394">
          <cell r="AU394" t="str">
            <v>210609</v>
          </cell>
          <cell r="AV394" t="str">
            <v>Otorgar financiamiento para vivienda a habitantes de zonas en riesgo</v>
          </cell>
          <cell r="AW394" t="str">
            <v>Crédito</v>
          </cell>
        </row>
        <row r="395">
          <cell r="AU395" t="str">
            <v>211104</v>
          </cell>
          <cell r="AV395" t="str">
            <v>Realizar acciones para el mantenimiento de vivienda</v>
          </cell>
          <cell r="AW395" t="str">
            <v>Acción</v>
          </cell>
        </row>
        <row r="396">
          <cell r="AU396" t="str">
            <v>220001</v>
          </cell>
          <cell r="AV396" t="str">
            <v>Expedir licencias y permisos para el transporte público y particular</v>
          </cell>
          <cell r="AW396" t="str">
            <v>Documento</v>
          </cell>
        </row>
        <row r="397">
          <cell r="AU397" t="str">
            <v>220002</v>
          </cell>
          <cell r="AV397" t="str">
            <v>Actualizar el padrón vehicular</v>
          </cell>
          <cell r="AW397" t="str">
            <v>Vehiculo</v>
          </cell>
        </row>
        <row r="398">
          <cell r="AU398" t="str">
            <v>220003</v>
          </cell>
          <cell r="AV398" t="str">
            <v>Regular el servicio de transporte público y público concesionado</v>
          </cell>
          <cell r="AW398" t="str">
            <v>Acción</v>
          </cell>
        </row>
        <row r="399">
          <cell r="AU399" t="str">
            <v>220004</v>
          </cell>
          <cell r="AV399" t="str">
            <v>Controlar vehículos en depósito</v>
          </cell>
          <cell r="AW399" t="str">
            <v>Vehiculo</v>
          </cell>
        </row>
        <row r="400">
          <cell r="AU400" t="str">
            <v>220005</v>
          </cell>
          <cell r="AV400" t="str">
            <v>Operar paraderos de transporte público</v>
          </cell>
          <cell r="AW400" t="str">
            <v>Paradero</v>
          </cell>
        </row>
        <row r="401">
          <cell r="AU401" t="str">
            <v>220006</v>
          </cell>
          <cell r="AV401" t="str">
            <v>Otorgar apoyos para la modernización de las unidades del transporte público concesionado</v>
          </cell>
          <cell r="AW401" t="str">
            <v>Apoyo</v>
          </cell>
        </row>
        <row r="402">
          <cell r="AU402" t="str">
            <v>220007</v>
          </cell>
          <cell r="AV402" t="str">
            <v>Transportar pasajeros en los sistemas de transporte público</v>
          </cell>
          <cell r="AW402" t="str">
            <v>Mill/pasajeros</v>
          </cell>
        </row>
        <row r="403">
          <cell r="AU403" t="str">
            <v>220008</v>
          </cell>
          <cell r="AV403" t="str">
            <v>Mantener las unidades y el equipo de los sistemas de transporte público</v>
          </cell>
          <cell r="AW403" t="str">
            <v>Vehiculo</v>
          </cell>
        </row>
        <row r="404">
          <cell r="AU404" t="str">
            <v>220009</v>
          </cell>
          <cell r="AV404" t="str">
            <v>Mantener la infraestructura del sistema de transporte público</v>
          </cell>
          <cell r="AW404" t="str">
            <v>Acción</v>
          </cell>
        </row>
        <row r="405">
          <cell r="AU405" t="str">
            <v>220010</v>
          </cell>
          <cell r="AV405" t="str">
            <v>Ampliar y renovar el parque vehicular y equipo del sistema de transporte</v>
          </cell>
          <cell r="AW405" t="str">
            <v>Vehiculo</v>
          </cell>
        </row>
        <row r="406">
          <cell r="AU406" t="str">
            <v>220011</v>
          </cell>
          <cell r="AV406" t="str">
            <v>Planear, administrar y controlar el sistema de corredores de transporte público "Metrobus"</v>
          </cell>
          <cell r="AW406" t="str">
            <v>Sistema</v>
          </cell>
        </row>
        <row r="407">
          <cell r="AU407" t="str">
            <v>220014</v>
          </cell>
          <cell r="AV407" t="str">
            <v>Fomentar los servicios de planeación vial</v>
          </cell>
          <cell r="AW407" t="str">
            <v>Acción</v>
          </cell>
        </row>
        <row r="408">
          <cell r="AU408" t="str">
            <v>220015</v>
          </cell>
          <cell r="AV408" t="str">
            <v>Otorgar servicios de transporte emergente</v>
          </cell>
          <cell r="AW408" t="str">
            <v>Servicio</v>
          </cell>
        </row>
        <row r="409">
          <cell r="AU409" t="str">
            <v>220016</v>
          </cell>
          <cell r="AV409" t="str">
            <v>Ampliar y renovar las unidades de transporte público</v>
          </cell>
          <cell r="AW409" t="str">
            <v>Vehiculo</v>
          </cell>
        </row>
        <row r="410">
          <cell r="AU410" t="str">
            <v>220017</v>
          </cell>
          <cell r="AV410" t="str">
            <v>Transportar pasajeros en los sistemas de transporte público de tren ligero</v>
          </cell>
          <cell r="AW410" t="str">
            <v>Mill/Pasajeros</v>
          </cell>
        </row>
        <row r="411">
          <cell r="AU411" t="str">
            <v>220018</v>
          </cell>
          <cell r="AV411" t="str">
            <v>Transportar pasajeros en los sistemas de transporte público en trolebús</v>
          </cell>
          <cell r="AW411" t="str">
            <v>Mill/Pasajeros</v>
          </cell>
        </row>
        <row r="412">
          <cell r="AU412" t="str">
            <v>220019</v>
          </cell>
          <cell r="AV412" t="str">
            <v>Operar el programa de reentarjetamiento vehicular</v>
          </cell>
          <cell r="AW412" t="str">
            <v>Tarjeta de circulación</v>
          </cell>
        </row>
        <row r="413">
          <cell r="AU413" t="str">
            <v>220059</v>
          </cell>
          <cell r="AV413" t="str">
            <v>Otorgar servicios de apoyo administrativo</v>
          </cell>
          <cell r="AW413" t="str">
            <v>A/P</v>
          </cell>
        </row>
        <row r="414">
          <cell r="AU414" t="str">
            <v>220060</v>
          </cell>
          <cell r="AV414" t="str">
            <v>Cubrir compromisos pendientes de acciones realizadas en ejercicios anteriores</v>
          </cell>
          <cell r="AW414" t="str">
            <v>S/N</v>
          </cell>
        </row>
        <row r="415">
          <cell r="AU415" t="str">
            <v>220258</v>
          </cell>
          <cell r="AV415" t="str">
            <v>Operar el Programa Nacional de Seguridad Pública</v>
          </cell>
          <cell r="AW415" t="str">
            <v>Programa</v>
          </cell>
        </row>
        <row r="416">
          <cell r="AU416" t="str">
            <v>220260</v>
          </cell>
          <cell r="AV416" t="str">
            <v>Cubrir compromisos pendientes de acciones realizadas en ejercicios anteriores</v>
          </cell>
          <cell r="AW416" t="str">
            <v>S/N</v>
          </cell>
        </row>
        <row r="417">
          <cell r="AU417" t="str">
            <v>230001</v>
          </cell>
          <cell r="AV417" t="str">
            <v>Operar el sistema de agua potable</v>
          </cell>
          <cell r="AW417" t="str">
            <v>Acción</v>
          </cell>
        </row>
        <row r="418">
          <cell r="AU418" t="str">
            <v>230002</v>
          </cell>
          <cell r="AV418" t="str">
            <v>Ampliar y construir infraestructura del sistema de agua potable</v>
          </cell>
          <cell r="AW418" t="str">
            <v>Obra</v>
          </cell>
        </row>
        <row r="419">
          <cell r="AU419" t="str">
            <v>230003</v>
          </cell>
          <cell r="AV419" t="str">
            <v>Mantener la infraestructura del sistema de agua potable</v>
          </cell>
          <cell r="AW419" t="str">
            <v>Obra</v>
          </cell>
        </row>
        <row r="420">
          <cell r="AU420" t="str">
            <v>230004</v>
          </cell>
          <cell r="AV420" t="str">
            <v>Realizar el pago de derechos y por la captación de agua en bloque</v>
          </cell>
          <cell r="AW420" t="str">
            <v>Millones de m3</v>
          </cell>
        </row>
        <row r="421">
          <cell r="AU421" t="str">
            <v>230005</v>
          </cell>
          <cell r="AV421" t="str">
            <v>Realizar acciones para apoyar el Sistema Comercial de Agua</v>
          </cell>
          <cell r="AW421" t="str">
            <v>Acción</v>
          </cell>
        </row>
        <row r="422">
          <cell r="AU422" t="str">
            <v>230006</v>
          </cell>
          <cell r="AV422" t="str">
            <v>Repartir agua potable en pipas</v>
          </cell>
          <cell r="AW422" t="str">
            <v>M3</v>
          </cell>
        </row>
        <row r="423">
          <cell r="AU423" t="str">
            <v>230007</v>
          </cell>
          <cell r="AV423" t="str">
            <v>Apoyar la ejecución de las obras para el saneamiento de la cuenca del valle de México</v>
          </cell>
          <cell r="AW423" t="str">
            <v>Acción</v>
          </cell>
        </row>
        <row r="424">
          <cell r="AU424" t="str">
            <v>230060</v>
          </cell>
          <cell r="AV424" t="str">
            <v>Cubrir compromisos pendientes de acciones realizadas en ejercicios anteriores</v>
          </cell>
          <cell r="AW424" t="str">
            <v>S/N</v>
          </cell>
        </row>
        <row r="425">
          <cell r="AU425" t="str">
            <v>230302</v>
          </cell>
          <cell r="AV425" t="str">
            <v>Ampliar y construir infraestructura del sistema de agua potable</v>
          </cell>
          <cell r="AW425" t="str">
            <v>Obra</v>
          </cell>
        </row>
        <row r="426">
          <cell r="AU426" t="str">
            <v>231102</v>
          </cell>
          <cell r="AV426" t="str">
            <v>Ampliar y construir infraestructura del sistema de agua potable</v>
          </cell>
          <cell r="AW426" t="str">
            <v>Obra</v>
          </cell>
        </row>
        <row r="427">
          <cell r="AU427" t="str">
            <v>240001</v>
          </cell>
          <cell r="AV427" t="str">
            <v>Operar el sistema de drenaje</v>
          </cell>
          <cell r="AW427" t="str">
            <v>Acción</v>
          </cell>
        </row>
        <row r="428">
          <cell r="AU428" t="str">
            <v>240002</v>
          </cell>
          <cell r="AV428" t="str">
            <v>Ampliar y construir infraestructura del sistema de drenaje</v>
          </cell>
          <cell r="AW428" t="str">
            <v>Obra</v>
          </cell>
        </row>
        <row r="429">
          <cell r="AU429" t="str">
            <v>240003</v>
          </cell>
          <cell r="AV429" t="str">
            <v>Mantener la infraestructura del sistema de drenaje</v>
          </cell>
          <cell r="AW429" t="str">
            <v>Obra</v>
          </cell>
        </row>
        <row r="430">
          <cell r="AU430" t="str">
            <v>240004</v>
          </cell>
          <cell r="AV430" t="str">
            <v>Apoyar la ejecución de las obras para el saneamiento de la cuenca del valle de México</v>
          </cell>
          <cell r="AW430" t="str">
            <v>Acción</v>
          </cell>
        </row>
        <row r="431">
          <cell r="AU431" t="str">
            <v>240005</v>
          </cell>
          <cell r="AV431" t="str">
            <v>Operar el sistema de tratamiento de aguas residuales</v>
          </cell>
          <cell r="AW431" t="str">
            <v>Acción</v>
          </cell>
        </row>
        <row r="432">
          <cell r="AU432" t="str">
            <v>240006</v>
          </cell>
          <cell r="AV432" t="str">
            <v>Realizar obras complementarias al sistema de drenaje</v>
          </cell>
          <cell r="AW432" t="str">
            <v>Acción</v>
          </cell>
        </row>
        <row r="433">
          <cell r="AU433" t="str">
            <v>240007</v>
          </cell>
          <cell r="AV433" t="str">
            <v>Ampliar y construir infraestructura para el sistema de tratamiento de aguas residuales</v>
          </cell>
          <cell r="AW433" t="str">
            <v>Obra</v>
          </cell>
        </row>
        <row r="434">
          <cell r="AU434" t="str">
            <v>240008</v>
          </cell>
          <cell r="AV434" t="str">
            <v>Mantener el sistema de tratamiento de aguas residuales</v>
          </cell>
          <cell r="AW434" t="str">
            <v>Acción</v>
          </cell>
        </row>
        <row r="435">
          <cell r="AU435" t="str">
            <v>240009</v>
          </cell>
          <cell r="AV435" t="str">
            <v>Realizar acciones de drenaje para apoyar el sistema comercial</v>
          </cell>
          <cell r="AW435" t="str">
            <v>Acción</v>
          </cell>
        </row>
        <row r="436">
          <cell r="AU436" t="str">
            <v>240060</v>
          </cell>
          <cell r="AV436" t="str">
            <v>Cubrir compromisos pendientes de acciones realizadas en ejercicios anteriores</v>
          </cell>
          <cell r="AW436" t="str">
            <v>S/N</v>
          </cell>
        </row>
        <row r="437">
          <cell r="AU437" t="str">
            <v>240302</v>
          </cell>
          <cell r="AV437" t="str">
            <v>Ampliar y construir infraestructura del sistema de drenaje</v>
          </cell>
          <cell r="AW437" t="str">
            <v>Obra</v>
          </cell>
        </row>
        <row r="438">
          <cell r="AU438" t="str">
            <v>241102</v>
          </cell>
          <cell r="AV438" t="str">
            <v>Ampliar y construir infraestructura del sistema de drenaje</v>
          </cell>
          <cell r="AW438" t="str">
            <v>Obra</v>
          </cell>
        </row>
        <row r="439">
          <cell r="AU439" t="str">
            <v>241103</v>
          </cell>
          <cell r="AV439" t="str">
            <v>Mantener la infraestructura del sistema de drenaje</v>
          </cell>
          <cell r="AW439" t="str">
            <v>Obra</v>
          </cell>
        </row>
        <row r="440">
          <cell r="AU440" t="str">
            <v>250001</v>
          </cell>
          <cell r="AV440" t="str">
            <v>Controlar emisiones contaminantes ambientales</v>
          </cell>
          <cell r="AW440" t="str">
            <v>Acción</v>
          </cell>
        </row>
        <row r="441">
          <cell r="AU441" t="str">
            <v>250002</v>
          </cell>
          <cell r="AV441" t="str">
            <v>Operar y mantener sistemas de monitoreo ambiental</v>
          </cell>
          <cell r="AW441" t="str">
            <v>Acción</v>
          </cell>
        </row>
        <row r="442">
          <cell r="AU442" t="str">
            <v>250003</v>
          </cell>
          <cell r="AV442" t="str">
            <v>Operar y tratar los residuos sólidos desde su recolección hasta su disposición final</v>
          </cell>
          <cell r="AW442" t="str">
            <v>Tonelada</v>
          </cell>
        </row>
        <row r="443">
          <cell r="AU443" t="str">
            <v>250004</v>
          </cell>
          <cell r="AV443" t="str">
            <v>Operar y Mantener plantas, estaciones de transferencia y sitios de disposición final</v>
          </cell>
          <cell r="AW443" t="str">
            <v>Planta</v>
          </cell>
        </row>
        <row r="444">
          <cell r="AU444" t="str">
            <v>250006</v>
          </cell>
          <cell r="AV444" t="str">
            <v>Operar el sistema de áreas naturales protegidas</v>
          </cell>
          <cell r="AW444" t="str">
            <v>Acción</v>
          </cell>
        </row>
        <row r="445">
          <cell r="AU445" t="str">
            <v>250007</v>
          </cell>
          <cell r="AV445" t="str">
            <v>Ampliar y construir infraestructura para la preservación de los recursos naturales</v>
          </cell>
          <cell r="AW445" t="str">
            <v>Obra</v>
          </cell>
        </row>
        <row r="446">
          <cell r="AU446" t="str">
            <v>250008</v>
          </cell>
          <cell r="AV446" t="str">
            <v>Realizar obras de acondicionamiento para el rescate del ex Lago de Texcoco</v>
          </cell>
          <cell r="AW446" t="str">
            <v>Obra</v>
          </cell>
        </row>
        <row r="447">
          <cell r="AU447" t="str">
            <v>250009</v>
          </cell>
          <cell r="AV447" t="str">
            <v>Construir rellenos sanitarios</v>
          </cell>
          <cell r="AW447" t="str">
            <v>Relleno Sanitario</v>
          </cell>
        </row>
        <row r="448">
          <cell r="AU448" t="str">
            <v>250010</v>
          </cell>
          <cell r="AV448" t="str">
            <v>Realizar acciones en materia de procuración ambiental y del ordenamiento territorial</v>
          </cell>
          <cell r="AW448" t="str">
            <v>Acción</v>
          </cell>
        </row>
        <row r="449">
          <cell r="AU449" t="str">
            <v>250011</v>
          </cell>
          <cell r="AV449" t="str">
            <v>Diseñar y operar instrumentos de planeación ambiental</v>
          </cell>
          <cell r="AW449" t="str">
            <v>Programa</v>
          </cell>
        </row>
        <row r="450">
          <cell r="AU450" t="str">
            <v>250012</v>
          </cell>
          <cell r="AV450" t="str">
            <v>Realizar la recolección de residuos sólidos</v>
          </cell>
          <cell r="AW450" t="str">
            <v>Tonelada</v>
          </cell>
        </row>
        <row r="451">
          <cell r="AU451" t="str">
            <v>250013</v>
          </cell>
          <cell r="AV451" t="str">
            <v>Financiar proyectos para conservar el medio ambiente, proteger la ecología y apoyar la educación ambiental</v>
          </cell>
          <cell r="AW451" t="str">
            <v>Proyecto</v>
          </cell>
        </row>
        <row r="452">
          <cell r="AU452" t="str">
            <v>250015</v>
          </cell>
          <cell r="AV452" t="str">
            <v>Operar y mantener rellenos sanitarios</v>
          </cell>
          <cell r="AW452" t="str">
            <v>Planta</v>
          </cell>
        </row>
        <row r="453">
          <cell r="AU453" t="str">
            <v>250017</v>
          </cell>
          <cell r="AV453" t="str">
            <v>Mantener y recuperar el suelo de conservación</v>
          </cell>
          <cell r="AW453" t="str">
            <v>Acción</v>
          </cell>
        </row>
        <row r="454">
          <cell r="AU454" t="str">
            <v>250018</v>
          </cell>
          <cell r="AV454" t="str">
            <v>Realizar acciones para la prevención del cambio climático y uso eficiente de la energía</v>
          </cell>
          <cell r="AW454" t="str">
            <v>Programa</v>
          </cell>
        </row>
        <row r="455">
          <cell r="AU455" t="str">
            <v>250019</v>
          </cell>
          <cell r="AV455" t="str">
            <v>Realizar acciones para la promoción de la cultura ambiental</v>
          </cell>
          <cell r="AW455" t="str">
            <v>Acción</v>
          </cell>
        </row>
        <row r="456">
          <cell r="AU456" t="str">
            <v>250020</v>
          </cell>
          <cell r="AV456" t="str">
            <v>Formular normas y otorgar licencias y permisos ambientales</v>
          </cell>
          <cell r="AW456" t="str">
            <v>Trámite</v>
          </cell>
        </row>
        <row r="457">
          <cell r="AU457" t="str">
            <v>250021</v>
          </cell>
          <cell r="AV457" t="str">
            <v>Elaborar y tramitar peritajes, así como dictámenes técnicos y periciales en materia de ordenamiento territorial</v>
          </cell>
          <cell r="AW457" t="str">
            <v>Dictamen</v>
          </cell>
        </row>
        <row r="458">
          <cell r="AU458" t="str">
            <v>250022</v>
          </cell>
          <cell r="AV458" t="str">
            <v>Operar el sistema de bosques, áreas verdes urbanas y zoológicos del Distrito Federal</v>
          </cell>
          <cell r="AW458" t="str">
            <v>Acción</v>
          </cell>
        </row>
        <row r="459">
          <cell r="AU459" t="str">
            <v>250023</v>
          </cell>
          <cell r="AV459" t="str">
            <v>Implementar el sistema de mejoramiento de micro cuencas</v>
          </cell>
          <cell r="AW459" t="str">
            <v>Programa</v>
          </cell>
        </row>
        <row r="460">
          <cell r="AU460" t="str">
            <v>250024</v>
          </cell>
          <cell r="AV460" t="str">
            <v>Realizar inspecciones y acciones de vigilancia ambiental</v>
          </cell>
          <cell r="AW460" t="str">
            <v>Acción</v>
          </cell>
        </row>
        <row r="461">
          <cell r="AU461" t="str">
            <v>250025</v>
          </cell>
          <cell r="AV461" t="str">
            <v>Mejoramiento de la movilidad para la protección ambiental</v>
          </cell>
          <cell r="AW461" t="str">
            <v>Programa</v>
          </cell>
        </row>
        <row r="462">
          <cell r="AU462" t="str">
            <v>250026</v>
          </cell>
          <cell r="AV462" t="str">
            <v>Realizar acciones para el mejoramiento ambiental de espacios públicos</v>
          </cell>
          <cell r="AW462" t="str">
            <v>Programa</v>
          </cell>
        </row>
        <row r="463">
          <cell r="AU463" t="str">
            <v>250027</v>
          </cell>
          <cell r="AV463" t="str">
            <v>Definir políticas de gestión integral de residuos sólidos</v>
          </cell>
          <cell r="AW463" t="str">
            <v>Programa</v>
          </cell>
        </row>
        <row r="464">
          <cell r="AU464" t="str">
            <v>250028</v>
          </cell>
          <cell r="AV464" t="str">
            <v>Ampliar y construir infraestructura para el mejoramiento de la movilidad y el fomento a la protección ambiental</v>
          </cell>
          <cell r="AW464" t="str">
            <v>Obra</v>
          </cell>
        </row>
        <row r="465">
          <cell r="AU465" t="str">
            <v>250059</v>
          </cell>
          <cell r="AV465" t="str">
            <v>Otorgar servicios de apoyo administrativo</v>
          </cell>
          <cell r="AW465" t="str">
            <v>A/P</v>
          </cell>
        </row>
        <row r="466">
          <cell r="AU466" t="str">
            <v>250060</v>
          </cell>
          <cell r="AV466" t="str">
            <v>Cubrir compromisos pendientes de acciones realizadas en ejercicios anteriores</v>
          </cell>
          <cell r="AW466" t="str">
            <v>S/N</v>
          </cell>
        </row>
        <row r="467">
          <cell r="AU467" t="str">
            <v>250101</v>
          </cell>
          <cell r="AV467" t="str">
            <v>Controlar emisiones contaminantes ambientales</v>
          </cell>
          <cell r="AW467" t="str">
            <v>Acción</v>
          </cell>
        </row>
        <row r="468">
          <cell r="AU468" t="str">
            <v>250260</v>
          </cell>
          <cell r="AV468" t="str">
            <v>Cubrir compromisos pendientes de acciones realizadas en ejercicios anteriores</v>
          </cell>
          <cell r="AW468" t="str">
            <v>S/N</v>
          </cell>
        </row>
        <row r="469">
          <cell r="AU469" t="str">
            <v>250628</v>
          </cell>
          <cell r="AV469" t="str">
            <v>Apoyar la participación social en acciones para la conservación y restauración de ecosistemas (APASO)</v>
          </cell>
          <cell r="AW469" t="str">
            <v>Proyecto</v>
          </cell>
        </row>
        <row r="470">
          <cell r="AU470" t="str">
            <v>250629</v>
          </cell>
          <cell r="AV470" t="str">
            <v>Otorgar fondos para la conservación y restauración de ecosistemas (FOCORE)</v>
          </cell>
          <cell r="AW470" t="str">
            <v>Convenio</v>
          </cell>
        </row>
        <row r="471">
          <cell r="AU471" t="str">
            <v>251106</v>
          </cell>
          <cell r="AV471" t="str">
            <v>Operar el sistema de áreas naturales protegidas</v>
          </cell>
          <cell r="AW471" t="str">
            <v>Acción</v>
          </cell>
        </row>
        <row r="472">
          <cell r="AU472" t="str">
            <v>251117</v>
          </cell>
          <cell r="AV472" t="str">
            <v>Mantener y recuperar el suelo de conservación</v>
          </cell>
          <cell r="AW472" t="str">
            <v>Acción</v>
          </cell>
        </row>
        <row r="473">
          <cell r="AU473" t="str">
            <v>260001</v>
          </cell>
          <cell r="AV473" t="str">
            <v>Realizar la impresión de documentos oficiales</v>
          </cell>
          <cell r="AW473" t="str">
            <v>Impreso</v>
          </cell>
        </row>
        <row r="474">
          <cell r="AU474" t="str">
            <v>260003</v>
          </cell>
          <cell r="AV474" t="str">
            <v>Producir material asfáltico</v>
          </cell>
          <cell r="AW474" t="str">
            <v>Tonelada</v>
          </cell>
        </row>
        <row r="475">
          <cell r="AU475" t="str">
            <v>260004</v>
          </cell>
          <cell r="AV475" t="str">
            <v>Arrendar espacios publicitarios</v>
          </cell>
          <cell r="AW475" t="str">
            <v>Espacio</v>
          </cell>
        </row>
        <row r="476">
          <cell r="AU476" t="str">
            <v>260005</v>
          </cell>
          <cell r="AV476" t="str">
            <v>Realizar compra y venta de predios</v>
          </cell>
          <cell r="AW476" t="str">
            <v>Predio</v>
          </cell>
        </row>
        <row r="477">
          <cell r="AU477" t="str">
            <v>260006</v>
          </cell>
          <cell r="AV477" t="str">
            <v>Prestar servicios de estacionamiento y parquímetro</v>
          </cell>
          <cell r="AW477" t="str">
            <v>Programa</v>
          </cell>
        </row>
        <row r="478">
          <cell r="AU478" t="str">
            <v>260060</v>
          </cell>
          <cell r="AV478" t="str">
            <v>Cubrir compromisos pendientes de acciones realizadas en ejercicios anteriores</v>
          </cell>
          <cell r="AW478" t="str">
            <v>S/N</v>
          </cell>
        </row>
        <row r="479">
          <cell r="AU479" t="str">
            <v>270001</v>
          </cell>
          <cell r="AV479" t="str">
            <v>Promover la inversión privada en el Distrito Federal</v>
          </cell>
          <cell r="AW479" t="str">
            <v>Acción</v>
          </cell>
        </row>
        <row r="480">
          <cell r="AU480" t="str">
            <v>270002</v>
          </cell>
          <cell r="AV480" t="str">
            <v>Realizar acciones de apoyo a los micro, pequeñas y mediana empresa</v>
          </cell>
          <cell r="AW480" t="str">
            <v>Acción</v>
          </cell>
        </row>
        <row r="481">
          <cell r="AU481" t="str">
            <v>270003</v>
          </cell>
          <cell r="AV481" t="str">
            <v>Realizar acciones para el reordenamiento del comercio en la vía pública</v>
          </cell>
          <cell r="AW481" t="str">
            <v>Acción</v>
          </cell>
        </row>
        <row r="482">
          <cell r="AU482" t="str">
            <v>270004</v>
          </cell>
          <cell r="AV482" t="str">
            <v>Ampliar y construir infraestructura de los sectores industrial, comercial y de servicios</v>
          </cell>
          <cell r="AW482" t="str">
            <v>Inmueble</v>
          </cell>
        </row>
        <row r="483">
          <cell r="AU483" t="str">
            <v>270005</v>
          </cell>
          <cell r="AV483" t="str">
            <v>Mantener la infraestructura de los sectores industrial, comercial y de servicios</v>
          </cell>
          <cell r="AW483" t="str">
            <v>Obra</v>
          </cell>
        </row>
        <row r="484">
          <cell r="AU484" t="str">
            <v>270006</v>
          </cell>
          <cell r="AV484" t="str">
            <v>Realizar acciones para fortalecer las actividades turísticas</v>
          </cell>
          <cell r="AW484" t="str">
            <v>Acción</v>
          </cell>
        </row>
        <row r="485">
          <cell r="AU485" t="str">
            <v>270007</v>
          </cell>
          <cell r="AV485" t="str">
            <v>Otorgar financiamiento a micro, pequeñas y medianas empresas</v>
          </cell>
          <cell r="AW485" t="str">
            <v>Crédito</v>
          </cell>
        </row>
        <row r="486">
          <cell r="AU486" t="str">
            <v>270008</v>
          </cell>
          <cell r="AV486" t="str">
            <v>Otorgar financiamiento para la comercialización de productos rurales</v>
          </cell>
          <cell r="AW486" t="str">
            <v>Crédito</v>
          </cell>
        </row>
        <row r="487">
          <cell r="AU487" t="str">
            <v>270009</v>
          </cell>
          <cell r="AV487" t="str">
            <v>Administrar Plazas Comerciales</v>
          </cell>
          <cell r="AW487" t="str">
            <v>Plazas</v>
          </cell>
        </row>
        <row r="488">
          <cell r="AU488" t="str">
            <v>270010</v>
          </cell>
          <cell r="AV488" t="str">
            <v>Promover la regularización de los establecimientos mercantiles e industriales</v>
          </cell>
          <cell r="AW488" t="str">
            <v>Acción</v>
          </cell>
        </row>
        <row r="489">
          <cell r="AU489" t="str">
            <v>270011</v>
          </cell>
          <cell r="AV489" t="str">
            <v>Promover la desregulación administrativa para el aumento de la competitividad de la Ciudad de México</v>
          </cell>
          <cell r="AW489" t="str">
            <v>Acción</v>
          </cell>
        </row>
        <row r="490">
          <cell r="AU490" t="str">
            <v>270012</v>
          </cell>
          <cell r="AV490" t="str">
            <v>Supervisar y operar el sistema de mercados públicos del Distrito Federal</v>
          </cell>
          <cell r="AW490" t="str">
            <v>Inspección</v>
          </cell>
        </row>
        <row r="491">
          <cell r="AU491" t="str">
            <v>270013</v>
          </cell>
          <cell r="AV491" t="str">
            <v>Operar Centros de Incubación de empresas</v>
          </cell>
          <cell r="AW491" t="str">
            <v>Centro</v>
          </cell>
        </row>
        <row r="492">
          <cell r="AU492" t="str">
            <v>270014</v>
          </cell>
          <cell r="AV492" t="str">
            <v>Diseñar indicadores y operar información estadística, geográfica y económica</v>
          </cell>
          <cell r="AW492" t="str">
            <v>Documento</v>
          </cell>
        </row>
        <row r="493">
          <cell r="AU493" t="str">
            <v>270015</v>
          </cell>
          <cell r="AV493" t="str">
            <v>Promover proyectos estratégicos de desarrollo económico y promoción al turismo</v>
          </cell>
          <cell r="AW493" t="str">
            <v>Proyecto</v>
          </cell>
        </row>
        <row r="494">
          <cell r="AU494" t="str">
            <v>270016</v>
          </cell>
          <cell r="AV494" t="str">
            <v>Promover la imagen de la Ciudad de México</v>
          </cell>
          <cell r="AW494" t="str">
            <v>Campaña</v>
          </cell>
        </row>
        <row r="495">
          <cell r="AU495" t="str">
            <v>270017</v>
          </cell>
          <cell r="AV495" t="str">
            <v>Realizar acciones de fortalecimiento para empresas turísticas</v>
          </cell>
          <cell r="AW495" t="str">
            <v>Acción</v>
          </cell>
        </row>
        <row r="496">
          <cell r="AU496" t="str">
            <v>270018</v>
          </cell>
          <cell r="AV496" t="str">
            <v>Operar el Sistema de Información Turística</v>
          </cell>
          <cell r="AW496" t="str">
            <v>Sistema</v>
          </cell>
        </row>
        <row r="497">
          <cell r="AU497" t="str">
            <v>270019</v>
          </cell>
          <cell r="AV497" t="str">
            <v>Supervisar el sistema de abastecimiento del Distrito Federal</v>
          </cell>
          <cell r="AW497" t="str">
            <v>A/P</v>
          </cell>
        </row>
        <row r="498">
          <cell r="AU498" t="str">
            <v>270020</v>
          </cell>
          <cell r="AV498" t="str">
            <v>Proporcionar atención a congresos, convenciones y eventos especiales</v>
          </cell>
          <cell r="AW498" t="str">
            <v>Acción</v>
          </cell>
        </row>
        <row r="499">
          <cell r="AU499" t="str">
            <v>270021</v>
          </cell>
          <cell r="AV499" t="str">
            <v>Otorgar créditos</v>
          </cell>
          <cell r="AW499" t="str">
            <v>Crédito</v>
          </cell>
        </row>
        <row r="500">
          <cell r="AU500" t="str">
            <v>270059</v>
          </cell>
          <cell r="AV500" t="str">
            <v>Otorgar servicios de apoyo administrativo</v>
          </cell>
          <cell r="AW500" t="str">
            <v>A/P</v>
          </cell>
        </row>
        <row r="501">
          <cell r="AU501" t="str">
            <v>270060</v>
          </cell>
          <cell r="AV501" t="str">
            <v>Cubrir compromisos pendientes de acciones realizadas en ejercicios anteriores</v>
          </cell>
          <cell r="AW501" t="str">
            <v>S/N</v>
          </cell>
        </row>
        <row r="502">
          <cell r="AU502" t="str">
            <v>270315</v>
          </cell>
          <cell r="AV502" t="str">
            <v>Promover proyectos estratégicos de desarrollo económico y promoción al turismo</v>
          </cell>
          <cell r="AW502" t="str">
            <v>Proyecto</v>
          </cell>
        </row>
        <row r="503">
          <cell r="AU503" t="str">
            <v>270607</v>
          </cell>
          <cell r="AV503" t="str">
            <v>Otorgar financiamiento a micro, pequeñas y medianas empresas</v>
          </cell>
          <cell r="AW503" t="str">
            <v>Crédito</v>
          </cell>
        </row>
        <row r="504">
          <cell r="AU504" t="str">
            <v>270608</v>
          </cell>
          <cell r="AV504" t="str">
            <v>Otorgar financiamiento para la comercialización de productos rurales</v>
          </cell>
          <cell r="AW504" t="str">
            <v>Crédito</v>
          </cell>
        </row>
        <row r="505">
          <cell r="AU505" t="str">
            <v>271801</v>
          </cell>
          <cell r="AV505" t="str">
            <v>Promover la inversión privada en el Distrito Federal</v>
          </cell>
          <cell r="AW505" t="str">
            <v>Acción</v>
          </cell>
        </row>
        <row r="506">
          <cell r="AU506" t="str">
            <v>271802</v>
          </cell>
          <cell r="AV506" t="str">
            <v>Realizar acciones de apoyo a los micro, pequeñas y mediana empresa</v>
          </cell>
          <cell r="AW506" t="str">
            <v>Acción</v>
          </cell>
        </row>
        <row r="507">
          <cell r="AU507" t="str">
            <v>280001</v>
          </cell>
          <cell r="AV507" t="str">
            <v>Realizar acciones de fomento a la producción agrícola, forestal y pecuaria</v>
          </cell>
          <cell r="AW507" t="str">
            <v>Acción</v>
          </cell>
        </row>
        <row r="508">
          <cell r="AU508" t="str">
            <v>280002</v>
          </cell>
          <cell r="AV508" t="str">
            <v>Rehabilitar los canales de las zonas chinamperas</v>
          </cell>
          <cell r="AW508" t="str">
            <v>Kilómetro</v>
          </cell>
        </row>
        <row r="509">
          <cell r="AU509" t="str">
            <v>280003</v>
          </cell>
          <cell r="AV509" t="str">
            <v>Ampliar y construir infraestructura agropecuaria</v>
          </cell>
          <cell r="AW509" t="str">
            <v>Obra</v>
          </cell>
        </row>
        <row r="510">
          <cell r="AU510" t="str">
            <v>280004</v>
          </cell>
          <cell r="AV510" t="str">
            <v>Producir y mantener plantas en viveros</v>
          </cell>
          <cell r="AW510" t="str">
            <v>Planta</v>
          </cell>
        </row>
        <row r="511">
          <cell r="AU511" t="str">
            <v>280005</v>
          </cell>
          <cell r="AV511" t="str">
            <v>Fomentar las actividades productivas relacionadas con la protección y restauración de los ecosistemas del suelo de conservación (PIEPS)</v>
          </cell>
          <cell r="AW511" t="str">
            <v>Proyecto</v>
          </cell>
        </row>
        <row r="512">
          <cell r="AU512" t="str">
            <v>280006</v>
          </cell>
          <cell r="AV512" t="str">
            <v>Apoyar a los productores en el suelo de conservación en proyectos que garantizan la sustentabilidad de los bienes y servicios ambientales (FOCOMDES)</v>
          </cell>
          <cell r="AW512" t="str">
            <v>Convenio</v>
          </cell>
        </row>
        <row r="513">
          <cell r="AU513" t="str">
            <v>280007</v>
          </cell>
          <cell r="AV513" t="str">
            <v>Organizar, capacitar y apoyar a productores agropecuarios</v>
          </cell>
          <cell r="AW513" t="str">
            <v>Acción</v>
          </cell>
        </row>
        <row r="514">
          <cell r="AU514" t="str">
            <v>280009</v>
          </cell>
          <cell r="AV514" t="str">
            <v>Promover al desarrollo sustentable de las actividades primarias</v>
          </cell>
          <cell r="AW514" t="str">
            <v>Acción</v>
          </cell>
        </row>
        <row r="515">
          <cell r="AU515" t="str">
            <v>280010</v>
          </cell>
          <cell r="AV515" t="str">
            <v>Promover acciones económicas para la explotación forestal sustentable</v>
          </cell>
          <cell r="AW515" t="str">
            <v>Convenio</v>
          </cell>
        </row>
        <row r="516">
          <cell r="AU516" t="str">
            <v>280011</v>
          </cell>
          <cell r="AV516" t="str">
            <v>Operar programas concurrentes de desarrollo rural</v>
          </cell>
          <cell r="AW516" t="str">
            <v>Programa</v>
          </cell>
        </row>
        <row r="517">
          <cell r="AU517" t="str">
            <v>280012</v>
          </cell>
          <cell r="AV517" t="str">
            <v>Realizar acciones de fomento y conservación forestal</v>
          </cell>
          <cell r="AW517" t="str">
            <v>Acción</v>
          </cell>
        </row>
        <row r="518">
          <cell r="AU518" t="str">
            <v>280013</v>
          </cell>
          <cell r="AV518" t="str">
            <v>Apoyar a productores afectados por continencias climatológicas</v>
          </cell>
          <cell r="AW518" t="str">
            <v>Productor</v>
          </cell>
        </row>
        <row r="519">
          <cell r="AU519" t="str">
            <v>280059</v>
          </cell>
          <cell r="AV519" t="str">
            <v>Otorgar servicios de apoyo administrativo</v>
          </cell>
          <cell r="AW519" t="str">
            <v>A/P</v>
          </cell>
        </row>
        <row r="520">
          <cell r="AU520" t="str">
            <v>280060</v>
          </cell>
          <cell r="AV520" t="str">
            <v>Cubrir compromisos pendientes de acciones realizadas en ejercicios anteriores</v>
          </cell>
          <cell r="AW520" t="str">
            <v>S/N</v>
          </cell>
        </row>
        <row r="521">
          <cell r="AU521" t="str">
            <v>280260</v>
          </cell>
          <cell r="AV521" t="str">
            <v>Cubrir compromisos pendientes de acciones realizadas en ejercicios anteriores</v>
          </cell>
          <cell r="AW521" t="str">
            <v>S/N</v>
          </cell>
        </row>
        <row r="522">
          <cell r="AU522" t="str">
            <v>280605</v>
          </cell>
          <cell r="AV522" t="str">
            <v>Fomentar las actividades productivas relacionadas con la protección y restauración de los ecosistemas del suelo de conservación (PIEPS)</v>
          </cell>
          <cell r="AW522" t="str">
            <v>Proyecto</v>
          </cell>
        </row>
        <row r="523">
          <cell r="AU523" t="str">
            <v>280606</v>
          </cell>
          <cell r="AV523" t="str">
            <v>Apoyar a los productores en el suelo de conservación en proyectos que garantizan la sustentabilidad de los bienes y servicios ambientales (FOCOMDES)</v>
          </cell>
          <cell r="AW523" t="str">
            <v>Convenio</v>
          </cell>
        </row>
        <row r="524">
          <cell r="AU524" t="str">
            <v>280608</v>
          </cell>
          <cell r="AV524" t="str">
            <v>Desarrollar programas agropecuarios a través de la Alianza para el Campo</v>
          </cell>
          <cell r="AW524" t="str">
            <v>Programa</v>
          </cell>
        </row>
        <row r="525">
          <cell r="AU525" t="str">
            <v>280610</v>
          </cell>
          <cell r="AV525" t="str">
            <v>Promover acciones económicas para la explotación forestal sustentable-</v>
          </cell>
          <cell r="AW525" t="str">
            <v>Convenio</v>
          </cell>
        </row>
        <row r="526">
          <cell r="AU526" t="str">
            <v>290001</v>
          </cell>
          <cell r="AV526" t="str">
            <v>Realizar acciones de fomento al empleo</v>
          </cell>
          <cell r="AW526" t="str">
            <v>Acción</v>
          </cell>
        </row>
        <row r="527">
          <cell r="AU527" t="str">
            <v>290002</v>
          </cell>
          <cell r="AV527" t="str">
            <v>Proporcionar atención a trabajadores no asalariados</v>
          </cell>
          <cell r="AW527" t="str">
            <v>Persona</v>
          </cell>
        </row>
        <row r="528">
          <cell r="AU528" t="str">
            <v>290003</v>
          </cell>
          <cell r="AV528" t="str">
            <v>Operar el programa de apoyo al empleo (PAE)</v>
          </cell>
          <cell r="AW528" t="str">
            <v>Apoyo</v>
          </cell>
        </row>
        <row r="529">
          <cell r="AU529" t="str">
            <v>290004</v>
          </cell>
          <cell r="AV529" t="str">
            <v>Otorgar apoyo a desempleados</v>
          </cell>
          <cell r="AW529" t="str">
            <v>Persona</v>
          </cell>
        </row>
        <row r="530">
          <cell r="AU530" t="str">
            <v>290005</v>
          </cell>
          <cell r="AV530" t="str">
            <v>Realizar acciones encaminadas al comercio en vía pública</v>
          </cell>
          <cell r="AW530" t="str">
            <v>Acción</v>
          </cell>
        </row>
        <row r="531">
          <cell r="AU531" t="str">
            <v>290006</v>
          </cell>
          <cell r="AV531" t="str">
            <v>Realizar acciones de capacitación</v>
          </cell>
          <cell r="AW531" t="str">
            <v>Acción</v>
          </cell>
        </row>
        <row r="532">
          <cell r="AU532" t="str">
            <v>290007</v>
          </cell>
          <cell r="AV532" t="str">
            <v>Promover la vinculación entre oferta y demanda de empleo</v>
          </cell>
          <cell r="AW532" t="str">
            <v>Acción</v>
          </cell>
        </row>
        <row r="533">
          <cell r="AU533" t="str">
            <v>290008</v>
          </cell>
          <cell r="AV533" t="str">
            <v>Supervisar las condiciones de seguridad y sanidad en el trabajo</v>
          </cell>
          <cell r="AW533" t="str">
            <v>Acción</v>
          </cell>
        </row>
        <row r="534">
          <cell r="AU534" t="str">
            <v>290009</v>
          </cell>
          <cell r="AV534" t="str">
            <v>Brindar atención al menor trabajador</v>
          </cell>
          <cell r="AW534" t="str">
            <v>Acción</v>
          </cell>
        </row>
        <row r="535">
          <cell r="AU535" t="str">
            <v>290010</v>
          </cell>
          <cell r="AV535" t="str">
            <v>Realizar acciones sobre procuración de justicia laboral</v>
          </cell>
          <cell r="AW535" t="str">
            <v>Acción</v>
          </cell>
        </row>
        <row r="536">
          <cell r="AU536" t="str">
            <v>290011</v>
          </cell>
          <cell r="AV536" t="str">
            <v>Operar el seguro de desempleo del Distrito Federal</v>
          </cell>
          <cell r="AW536" t="str">
            <v>Persona</v>
          </cell>
        </row>
        <row r="537">
          <cell r="AU537" t="str">
            <v>290059</v>
          </cell>
          <cell r="AV537" t="str">
            <v>Otorgar servicios de apoyo administrativo</v>
          </cell>
          <cell r="AW537" t="str">
            <v>A/P</v>
          </cell>
        </row>
        <row r="538">
          <cell r="AU538" t="str">
            <v>290060</v>
          </cell>
          <cell r="AV538" t="str">
            <v>Cubrir compromisos pendientes de acciones realizadas en ejercicios anteriores</v>
          </cell>
          <cell r="AW538" t="str">
            <v>S/N</v>
          </cell>
        </row>
        <row r="539">
          <cell r="AU539" t="str">
            <v>290603</v>
          </cell>
          <cell r="AV539" t="str">
            <v>Operar el Programa de Apoyo al Empleo (PAE)</v>
          </cell>
          <cell r="AW539" t="str">
            <v>Apoyo</v>
          </cell>
        </row>
        <row r="540">
          <cell r="AU540" t="str">
            <v>290604</v>
          </cell>
          <cell r="AV540" t="str">
            <v>Otorgar apoyo a desempleados</v>
          </cell>
          <cell r="AW540" t="str">
            <v>Persona</v>
          </cell>
        </row>
        <row r="541">
          <cell r="AU541" t="str">
            <v>290611</v>
          </cell>
          <cell r="AV541" t="str">
            <v>Operar el Seguro de Desempleo del Distrito Federal</v>
          </cell>
          <cell r="AW541" t="str">
            <v>Persona</v>
          </cell>
        </row>
        <row r="542">
          <cell r="AU542" t="str">
            <v>290612</v>
          </cell>
          <cell r="AV542" t="str">
            <v>Fomentar proyectos productivos para cooperativas</v>
          </cell>
          <cell r="AW542" t="str">
            <v>Proyecto</v>
          </cell>
        </row>
        <row r="543">
          <cell r="AU543" t="str">
            <v>290660</v>
          </cell>
          <cell r="AV543" t="str">
            <v>Cubrir compromisos pendientes de acciones realizadas en ejercicios anteriores</v>
          </cell>
          <cell r="AW543" t="str">
            <v>S/N</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I"/>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s>
    <sheetDataSet>
      <sheetData sheetId="0">
        <row r="5">
          <cell r="AY5" t="str">
            <v>ASAMBLEA LEGISLATIVA DEL DF</v>
          </cell>
          <cell r="AZ5" t="str">
            <v>UNIDAD RESPONSABLE: 17 L0 00 ASAMBLEA LEGISLATIVA DEL DF</v>
          </cell>
        </row>
        <row r="6">
          <cell r="AY6" t="str">
            <v>AUTORIDAD DEL CENTRO HISTÓRICO</v>
          </cell>
          <cell r="AZ6" t="str">
            <v>UNIDAD RESPONSABLE: 01 CD 01 AUTORIDAD DEL CENTRO HISTÓRICO</v>
          </cell>
        </row>
        <row r="7">
          <cell r="AY7" t="str">
            <v>CAJA DE PREVISIÓN DE LA POLICÍA AUXILIAR DEL DF</v>
          </cell>
          <cell r="AZ7" t="str">
            <v>UNIDAD RESPONSABLE: 11 PD PA CAJA DE PREVISIÓN DE LA POLICÍA AUXILIAR DEL DF</v>
          </cell>
        </row>
        <row r="8">
          <cell r="AY8" t="str">
            <v>CAJA DE PREVISIÓN DE LA POLICÍA PREVENTIVA</v>
          </cell>
          <cell r="AZ8" t="str">
            <v>UNIDAD RESPONSABLE: 12 PD PP CAJA DE PREVISIÓN DE LA POLICÍA PREVENTIVA</v>
          </cell>
        </row>
        <row r="9">
          <cell r="AY9" t="str">
            <v>CAJA DE PREVISIÓN PARA TRABAJADORES A LISTA DE RAYA DEL GDF</v>
          </cell>
          <cell r="AZ9" t="str">
            <v>UNIDAD RESPONSABLE: 12 PD LR CAJA DE PREVISIÓN PARA TRABAJADORES A LISTA DE RAYA DEL GDF</v>
          </cell>
        </row>
        <row r="10">
          <cell r="AY10" t="str">
            <v>COMISIÓN DE DERECHOS HUMANOS DEL DF</v>
          </cell>
          <cell r="AZ10" t="str">
            <v>UNIDAD RESPONSABLE: 23 A0 00 COMISIÓN DE DERECHOS HUMANOS DEL DF</v>
          </cell>
        </row>
        <row r="11">
          <cell r="AA11" t="str">
            <v>VAYA A LA HOJA INICIO Y SELECIONE LA UNIDAD RESPONSABLE CORRESPONDIENTE A ESTE INFORME</v>
          </cell>
          <cell r="AY11" t="str">
            <v>CONSEJERÍA JURÍDICA Y SERVICIOS LEGALES</v>
          </cell>
          <cell r="AZ11" t="str">
            <v>UNIDAD RESPONSABLE: 25 C0 01 CONSEJERÍA JURÍDICA Y SERVICIOS LEGALES</v>
          </cell>
        </row>
        <row r="12">
          <cell r="AY12" t="str">
            <v>CONSEJO DE EVALUACIÓN DEL DESARROLLO SOCIAL DEL DF</v>
          </cell>
          <cell r="AZ12" t="str">
            <v>UNIDAD RESPONSABLE: 08 PD CE CONSEJO DE EVALUACIÓN DEL DESARROLLO SOCIAL DEL DF</v>
          </cell>
        </row>
        <row r="13">
          <cell r="AY13" t="str">
            <v>CONSEJO DE LA JUDICATURA DEL DF</v>
          </cell>
          <cell r="AZ13" t="str">
            <v>UNIDAD RESPONSABLE: 20 J0 00 CONSEJO DE LA JUDICATURA DEL DF</v>
          </cell>
        </row>
        <row r="14">
          <cell r="AY14" t="str">
            <v>CONTADURÍA MAYOR DE HACIENDA DE LA ALDF</v>
          </cell>
          <cell r="AZ14" t="str">
            <v>UNIDAD RESPONSABLE: 18 L0 00 CONTADURÍA MAYOR DE HACIENDA DE LA ALDF</v>
          </cell>
        </row>
        <row r="15">
          <cell r="AY15" t="str">
            <v>CONTRALORÍA GENERAL</v>
          </cell>
          <cell r="AZ15" t="str">
            <v>UNIDAD RESPONSABLE: 13 C0 01 CONTRALORÍA GENERAL</v>
          </cell>
        </row>
        <row r="16">
          <cell r="AY16" t="str">
            <v>CORPORACIÓN MEXICANA DE IMPRESIÓN S.A. DE C.V.</v>
          </cell>
          <cell r="AZ16" t="str">
            <v>UNIDAD RESPONSABLE: 12 PE CM CORPORACIÓN MEXICANA DE IMPRESIÓN S.A. DE C.V.</v>
          </cell>
        </row>
        <row r="17">
          <cell r="AY17" t="str">
            <v>DELEGACIÓN ÁLVARO OBREGÓN</v>
          </cell>
          <cell r="AZ17" t="str">
            <v>UNIDAD RESPONSABLE: 02 CD 01 DELEGACIÓN ÁLVARO OBREGÓN</v>
          </cell>
        </row>
        <row r="18">
          <cell r="AY18" t="str">
            <v>DELEGACIÓN AZCAPOTZALCO</v>
          </cell>
          <cell r="AZ18" t="str">
            <v>UNIDAD RESPONSABLE: 02 CD 02 DELEGACIÓN AZCAPOTZALCO</v>
          </cell>
        </row>
        <row r="19">
          <cell r="AY19" t="str">
            <v>DELEGACIÓN BENITO JUÁREZ</v>
          </cell>
          <cell r="AZ19" t="str">
            <v>UNIDAD RESPONSABLE: 02 CD 03 DELEGACIÓN BENITO JUÁREZ</v>
          </cell>
        </row>
        <row r="20">
          <cell r="AY20" t="str">
            <v>DELEGACIÓN COYOACÁN</v>
          </cell>
          <cell r="AZ20" t="str">
            <v>UNIDAD RESPONSABLE: 02 CD 04 DELEGACIÓN COYOACÁN</v>
          </cell>
        </row>
        <row r="21">
          <cell r="AY21" t="str">
            <v>DELEGACIÓN CUAJIMALPA DE MORELOS</v>
          </cell>
          <cell r="AZ21" t="str">
            <v>UNIDAD RESPONSABLE: 02 CD 05 DELEGACIÓN CUAJIMALPA DE MORELOS</v>
          </cell>
        </row>
        <row r="22">
          <cell r="AY22" t="str">
            <v>DELEGACIÓN CUAUHTÉMOC</v>
          </cell>
          <cell r="AZ22" t="str">
            <v>UNIDAD RESPONSABLE: 02 CD 06 DELEGACIÓN CUAUHTÉMOC</v>
          </cell>
        </row>
        <row r="23">
          <cell r="AY23" t="str">
            <v>DELEGACIÓN GUSTAVO A. MADERO</v>
          </cell>
          <cell r="AZ23" t="str">
            <v>UNIDAD RESPONSABLE: 02 CD 07 DELEGACIÓN GUSTAVO A. MADERO</v>
          </cell>
        </row>
        <row r="24">
          <cell r="AY24" t="str">
            <v>DELEGACIÓN IZTACALCO</v>
          </cell>
          <cell r="AZ24" t="str">
            <v>UNIDAD RESPONSABLE: 02 CD 08 DELEGACIÓN IZTACALCO</v>
          </cell>
        </row>
        <row r="25">
          <cell r="AY25" t="str">
            <v>DELEGACIÓN IZTAPALAPA</v>
          </cell>
          <cell r="AZ25" t="str">
            <v>UNIDAD RESPONSABLE: 02 CD 09 DELEGACIÓN IZTAPALAPA</v>
          </cell>
        </row>
        <row r="26">
          <cell r="AY26" t="str">
            <v>DELEGACIÓN MAGDALENA CONTRERAS</v>
          </cell>
          <cell r="AZ26" t="str">
            <v>UNIDAD RESPONSABLE: 02 CD 10 DELEGACIÓN MAGDALENA CONTRERAS</v>
          </cell>
        </row>
        <row r="27">
          <cell r="AY27" t="str">
            <v>DELEGACIÓN MIGUEL HIDALGO</v>
          </cell>
          <cell r="AZ27" t="str">
            <v>UNIDAD RESPONSABLE: 02 CD 11 DELEGACIÓN MIGUEL HIDALGO</v>
          </cell>
        </row>
        <row r="28">
          <cell r="AY28" t="str">
            <v>DELEGACIÓN MILPA ALTA</v>
          </cell>
          <cell r="AZ28" t="str">
            <v>UNIDAD RESPONSABLE: 02 CD 12 DELEGACIÓN MILPA ALTA</v>
          </cell>
        </row>
        <row r="29">
          <cell r="AY29" t="str">
            <v>DELEGACIÓN TLÁHUAC</v>
          </cell>
          <cell r="AZ29" t="str">
            <v>UNIDAD RESPONSABLE: 02 CD 13 DELEGACIÓN TLÁHUAC</v>
          </cell>
        </row>
        <row r="30">
          <cell r="AY30" t="str">
            <v>DELEGACIÓN TLALPAN</v>
          </cell>
          <cell r="AZ30" t="str">
            <v>UNIDAD RESPONSABLE: 02 CD 14 DELEGACIÓN TLALPAN</v>
          </cell>
        </row>
        <row r="31">
          <cell r="AY31" t="str">
            <v>DELEGACIÓN VENUSTIANO CARRANZA</v>
          </cell>
          <cell r="AZ31" t="str">
            <v>UNIDAD RESPONSABLE: 02 CD 15 DELEGACIÓN VENUSTIANO CARRANZA</v>
          </cell>
        </row>
        <row r="32">
          <cell r="AY32" t="str">
            <v>DELEGACIÓN XOCHIMILCO</v>
          </cell>
          <cell r="AZ32" t="str">
            <v>UNIDAD RESPONSABLE: 02 CD 16 DELEGACIÓN XOCHIMILCO</v>
          </cell>
        </row>
        <row r="33">
          <cell r="AY33" t="str">
            <v>DEUDA PÚBLICA DEL DF</v>
          </cell>
          <cell r="AZ33" t="str">
            <v>UNIDAD RESPONSABLE: 16 C0 00 DEUDA PÚBLICA DEL DF</v>
          </cell>
        </row>
        <row r="34">
          <cell r="AY34" t="str">
            <v>FIDEICOMISO DE RECUPERACIÓN CREDITICIA DEL DF</v>
          </cell>
          <cell r="AZ34" t="str">
            <v>UNIDAD RESPONSABLE: 09 PF RC FIDEICOMISO DE RECUPERACIÓN CREDITICIA DEL DF</v>
          </cell>
        </row>
        <row r="35">
          <cell r="AY35" t="str">
            <v>FIDEICOMISO DEL CENTRO HISTÓRICO</v>
          </cell>
          <cell r="AZ35" t="str">
            <v>UNIDAD RESPONSABLE: 07 PF CH FIDEICOMISO DEL CENTRO HISTÓRICO</v>
          </cell>
        </row>
        <row r="36">
          <cell r="AY36" t="str">
            <v>FIDEICOMISO EDUCACIÓN GARANTIZADA DEL DF</v>
          </cell>
          <cell r="AZ36" t="str">
            <v>UNIDAD RESPONSABLE: 36 PF EG FIDEICOMISO EDUCACIÓN GARANTIZADA DEL DF</v>
          </cell>
        </row>
        <row r="37">
          <cell r="AY37" t="str">
            <v>FIDEICOMISO MUSEO DE ARTE POPULAR</v>
          </cell>
          <cell r="AZ37" t="str">
            <v>UNIDAD RESPONSABLE: 31 PF MA FIDEICOMISO MUSEO DE ARTE POPULAR</v>
          </cell>
        </row>
        <row r="38">
          <cell r="AY38" t="str">
            <v>FIDEICOMISO MUSEO DEL ESTANQUILLO</v>
          </cell>
          <cell r="AZ38" t="str">
            <v>UNIDAD RESPONSABLE: 31 PF ME FIDEICOMISO MUSEO DEL ESTANQUILLO</v>
          </cell>
        </row>
        <row r="39">
          <cell r="AY39" t="str">
            <v>FIDEICOMISO PARA EL FONDO DE PROMOCIÓN PARA EL FINANCIAMIENTO DEL TRANSPORTE PÚBLICO</v>
          </cell>
          <cell r="AZ39" t="str">
            <v>UNIDAD RESPONSABLE: 10 P0 TP FIDEICOMISO PARA EL FONDO DE PROMOCIÓN PARA EL FINANCIAMIENTO DEL TRANSPORTE PÚBLICO</v>
          </cell>
        </row>
        <row r="40">
          <cell r="AY40" t="str">
            <v>FIDEICOMISO PARA EL MEJORAMIENTO DE LAS VÍAS DE COMUNICACIÓN DEL DF</v>
          </cell>
          <cell r="AZ40" t="str">
            <v>UNIDAD RESPONSABLE: 07 PF MV FIDEICOMISO PARA EL MEJORAMIENTO DE LAS VÍAS DE COMUNICACIÓN DEL DF</v>
          </cell>
        </row>
        <row r="41">
          <cell r="AY41" t="str">
            <v>FIDEICOMISO PÚBLICO "CIUDAD DIGITAL"</v>
          </cell>
          <cell r="AZ41" t="str">
            <v>UNIDAD RESPONSABLE: 09 PF CD FIDEICOMISO PÚBLICO "CIUDAD DIGITAL"</v>
          </cell>
        </row>
        <row r="42">
          <cell r="AY42" t="str">
            <v>FIDEICOMISO PÚBLICO COMPLEJO AMBIENTAL "XOCHIMILCO"</v>
          </cell>
          <cell r="AZ42" t="str">
            <v>UNIDAD RESPONSABLE: 12 PF CX FIDEICOMISO PÚBLICO COMPLEJO AMBIENTAL "XOCHIMILCO"</v>
          </cell>
        </row>
        <row r="43">
          <cell r="AY43" t="str">
            <v>FONDO AMBIENTAL PÚBLICO DEL DF</v>
          </cell>
          <cell r="AZ43" t="str">
            <v>UNIDAD RESPONSABLE: 06 P0 FA FONDO AMBIENTAL PÚBLICO DEL DF</v>
          </cell>
        </row>
        <row r="44">
          <cell r="AY44" t="str">
            <v>FONDO DE COINVERSIÓN</v>
          </cell>
          <cell r="AZ44" t="str">
            <v>UNIDAD RESPONSABLE: 15 C0 00 FONDO DE COINVERSIÓN</v>
          </cell>
        </row>
        <row r="45">
          <cell r="AY45" t="str">
            <v>FONDO DE DESARROLLO ECONÓMICO DEL DF</v>
          </cell>
          <cell r="AZ45" t="str">
            <v>UNIDAD RESPONSABLE: 12 P0 DE FONDO DE DESARROLLO ECONÓMICO DEL DF</v>
          </cell>
        </row>
        <row r="46">
          <cell r="AY46" t="str">
            <v>FONDO DE SEGURIDAD PÚBLICA DEL DF</v>
          </cell>
          <cell r="AZ46" t="str">
            <v>UNIDAD RESPONSABLE: 14 P0 FS FONDO DE SEGURIDAD PÚBLICA DEL DF</v>
          </cell>
        </row>
        <row r="47">
          <cell r="AY47" t="str">
            <v>FONDO MIXTO DE PROMOCIÓN TURÍSTICA</v>
          </cell>
          <cell r="AZ47" t="str">
            <v>UNIDAD RESPONSABLE: 05 P0 PT FONDO MIXTO DE PROMOCIÓN TURÍSTICA</v>
          </cell>
        </row>
        <row r="48">
          <cell r="AY48" t="str">
            <v>FONDO PARA EL DESARROLLO SOCIAL DE LA CIUDAD DE MÉXICO</v>
          </cell>
          <cell r="AZ48" t="str">
            <v>UNIDAD RESPONSABLE: 04 P0 DS FONDO PARA EL DESARROLLO SOCIAL DE LA CIUDAD DE MÉXICO</v>
          </cell>
        </row>
        <row r="49">
          <cell r="AY49" t="str">
            <v>FONDO PARA LA ATENCIÓN Y APOYO A LAS VÍCTIMAS DEL DELITO</v>
          </cell>
          <cell r="AZ49" t="str">
            <v>UNIDAD RESPONSABLE: 14 P0 AV FONDO PARA LA ATENCIÓN Y APOYO A LAS VÍCTIMAS DEL DELITO</v>
          </cell>
        </row>
        <row r="50">
          <cell r="AY50" t="str">
            <v>HEROICO CUERPO DE BOMBEROS DEL DF</v>
          </cell>
          <cell r="AZ50" t="str">
            <v>UNIDAD RESPONSABLE: 34 PD HB HEROICO CUERPO DE BOMBEROS DEL DF</v>
          </cell>
        </row>
        <row r="51">
          <cell r="AY51" t="str">
            <v>INSTITUTO DE ACCESO A LA INFORMACIÓN PÚBLICA DEL DF</v>
          </cell>
          <cell r="AZ51" t="str">
            <v>UNIDAD RESPONSABLE: 32 A0 00 INSTITUTO DE ACCESO A LA INFORMACIÓN PÚBLICA DEL DF</v>
          </cell>
        </row>
        <row r="52">
          <cell r="AY52" t="str">
            <v>INSTITUTO DE CIENCIA Y TECNOLOGÍA</v>
          </cell>
          <cell r="AZ52" t="str">
            <v>UNIDAD RESPONSABLE: 37 PD CT INSTITUTO DE CIENCIA Y TECNOLOGÍA</v>
          </cell>
        </row>
        <row r="53">
          <cell r="AY53" t="str">
            <v>INSTITUTO DE EDUCACIÓN MEDIA SUPERIOR</v>
          </cell>
          <cell r="AZ53" t="str">
            <v>UNIDAD RESPONSABLE: 36 PD IE INSTITUTO DE EDUCACIÓN MEDIA SUPERIOR</v>
          </cell>
        </row>
        <row r="54">
          <cell r="AY54" t="str">
            <v>INSTITUTO DE FORMACIÓN PROFESIONAL</v>
          </cell>
          <cell r="AZ54" t="str">
            <v>UNIDAD RESPONSABLE: 14 CD 01 INSTITUTO DE FORMACIÓN PROFESIONAL</v>
          </cell>
        </row>
        <row r="55">
          <cell r="AY55" t="str">
            <v>INSTITUTO DE LA JUVENTUD DEL DF</v>
          </cell>
          <cell r="AZ55" t="str">
            <v>UNIDAD RESPONSABLE: 08 PD IJ INSTITUTO DE LA JUVENTUD DEL DF</v>
          </cell>
        </row>
        <row r="56">
          <cell r="AY56" t="str">
            <v>INSTITUTO DE LAS MUJERES DEL DF</v>
          </cell>
          <cell r="AZ56" t="str">
            <v>UNIDAD RESPONSABLE: 08 PD IM INSTITUTO DE LAS MUJERES DEL DF</v>
          </cell>
        </row>
        <row r="57">
          <cell r="AY57" t="str">
            <v>INSTITUTO DE VIVIENDA DEL DF</v>
          </cell>
          <cell r="AZ57" t="str">
            <v>UNIDAD RESPONSABLE: 03 PD IV INSTITUTO DE VIVIENDA DEL DF</v>
          </cell>
        </row>
        <row r="58">
          <cell r="AY58" t="str">
            <v>INSTITUTO ELECTORAL DEL DF</v>
          </cell>
          <cell r="AZ58" t="str">
            <v>UNIDAD RESPONSABLE: 24 A0 00 INSTITUTO ELECTORAL DEL DF</v>
          </cell>
        </row>
        <row r="59">
          <cell r="AY59" t="str">
            <v>INSTITUTO TÉCNICO DE FORMACIÓN POLICIAL</v>
          </cell>
          <cell r="AZ59" t="str">
            <v>UNIDAD RESPONSABLE: 11 CD 01 INSTITUTO TÉCNICO DE FORMACIÓN POLICIAL</v>
          </cell>
        </row>
        <row r="60">
          <cell r="AY60" t="str">
            <v>JEFATURA DE GOBIERNO DEL DF</v>
          </cell>
          <cell r="AZ60" t="str">
            <v>UNIDAD RESPONSABLE: 01 C0 01 JEFATURA DE GOBIERNO DEL DF</v>
          </cell>
        </row>
        <row r="61">
          <cell r="AY61" t="str">
            <v>JUNTA LOCAL DE CONCILIACIÓN Y ARBITRAJE DEL DF</v>
          </cell>
          <cell r="AZ61" t="str">
            <v>UNIDAD RESPONSABLE: 22 A0 00 JUNTA LOCAL DE CONCILIACIÓN Y ARBITRAJE DEL DF</v>
          </cell>
        </row>
        <row r="62">
          <cell r="AY62" t="str">
            <v>METROBÚS</v>
          </cell>
          <cell r="AZ62" t="str">
            <v>UNIDAD RESPONSABLE: 10 PD MB METROBÚS</v>
          </cell>
        </row>
        <row r="63">
          <cell r="AY63" t="str">
            <v>OFICIALÍA MAYOR</v>
          </cell>
          <cell r="AZ63" t="str">
            <v>UNIDAD RESPONSABLE: 12 C0 01 OFICIALÍA MAYOR</v>
          </cell>
        </row>
        <row r="64">
          <cell r="AY64" t="str">
            <v>POLICÍA AUXILIAR DEL DF</v>
          </cell>
          <cell r="AZ64" t="str">
            <v>UNIDAD RESPONSABLE: 11 CD 02 POLICÍA AUXILIAR DEL DF</v>
          </cell>
        </row>
        <row r="65">
          <cell r="AY65" t="str">
            <v>POLICÍA BANCARIA E INDUSTRIAL</v>
          </cell>
          <cell r="AZ65" t="str">
            <v>UNIDAD RESPONSABLE: 11 CD 03 POLICÍA BANCARIA E INDUSTRIAL</v>
          </cell>
        </row>
        <row r="66">
          <cell r="AY66" t="str">
            <v>PROCURADURÍA AMBIENTAL Y DEL ORDENAMIENTO TERRITORIAL DEL DF</v>
          </cell>
          <cell r="AZ66" t="str">
            <v>UNIDAD RESPONSABLE: 30 PD PA PROCURADURÍA AMBIENTAL Y DEL ORDENAMIENTO TERRITORIAL DEL DF</v>
          </cell>
        </row>
        <row r="67">
          <cell r="AY67" t="str">
            <v>PROCURADURÍA GENERAL DE JUSTICIA DEL DF</v>
          </cell>
          <cell r="AZ67" t="str">
            <v>UNIDAD RESPONSABLE: 14 C0 00 PROCURADURÍA GENERAL DE JUSTICIA DEL DF</v>
          </cell>
        </row>
        <row r="68">
          <cell r="AY68" t="str">
            <v>PROCURADURÍA SOCIAL DEL DF</v>
          </cell>
          <cell r="AZ68" t="str">
            <v>UNIDAD RESPONSABLE: 08 PD PS PROCURADURÍA SOCIAL DEL DF</v>
          </cell>
        </row>
        <row r="69">
          <cell r="AY69" t="str">
            <v>RED DE TRANSPORTE DE PASAJEROS DEL DF</v>
          </cell>
          <cell r="AZ69" t="str">
            <v>UNIDAD RESPONSABLE: 10 PD RT RED DE TRANSPORTE DE PASAJEROS DEL DF</v>
          </cell>
        </row>
        <row r="70">
          <cell r="AY70" t="str">
            <v>SECRETARÍA DE CULTURA</v>
          </cell>
          <cell r="AZ70" t="str">
            <v>UNIDAD RESPONSABLE: 31 C0 00 SECRETARÍA DE CULTURA</v>
          </cell>
        </row>
        <row r="71">
          <cell r="AY71" t="str">
            <v>SECRETARÍA DE DESARROLLO ECONÓMICO</v>
          </cell>
          <cell r="AZ71" t="str">
            <v>UNIDAD RESPONSABLE: 04 C0 01 SECRETARÍA DE DESARROLLO ECONÓMICO</v>
          </cell>
        </row>
        <row r="72">
          <cell r="AY72" t="str">
            <v>SECRETARÍA DE DESARROLLO RURAL Y EQUIDAD PARA LAS COMUNIDADES</v>
          </cell>
          <cell r="AZ72" t="str">
            <v>UNIDAD RESPONSABLE: 35 C0 01 SECRETARÍA DE DESARROLLO RURAL Y EQUIDAD PARA LAS COMUNIDADES</v>
          </cell>
        </row>
        <row r="73">
          <cell r="AY73" t="str">
            <v>SECRETARÍA DE DESARROLLO SOCIAL</v>
          </cell>
          <cell r="AZ73" t="str">
            <v>UNIDAD RESPONSABLE: 08 C0 01 SECRETARÍA DE DESARROLLO SOCIAL</v>
          </cell>
        </row>
        <row r="74">
          <cell r="AY74" t="str">
            <v>SECRETARÍA DE DESARROLLO URBANO Y VIVIENDA</v>
          </cell>
          <cell r="AZ74" t="str">
            <v>UNIDAD RESPONSABLE: 03 C0 01 SECRETARÍA DE DESARROLLO URBANO Y VIVIENDA</v>
          </cell>
        </row>
        <row r="75">
          <cell r="AY75" t="str">
            <v>SECRETARÍA DE EDUCACIÓN</v>
          </cell>
          <cell r="AZ75" t="str">
            <v>UNIDAD RESPONSABLE: 36 C0 01 SECRETARÍA DE EDUCACIÓN</v>
          </cell>
        </row>
        <row r="76">
          <cell r="AY76" t="str">
            <v>SECRETARÍA DE FINANZAS</v>
          </cell>
          <cell r="AZ76" t="str">
            <v>UNIDAD RESPONSABLE: 09 C0 01 SECRETARÍA DE FINANZAS</v>
          </cell>
        </row>
        <row r="77">
          <cell r="AY77" t="str">
            <v>SECRETARÍA DE GOBIERNO</v>
          </cell>
          <cell r="AZ77" t="str">
            <v>UNIDAD RESPONSABLE: 02 C0 01 SECRETARÍA DE GOBIERNO</v>
          </cell>
        </row>
        <row r="78">
          <cell r="AY78" t="str">
            <v>SECRETARÍA DE MEDIO AMBIENTE</v>
          </cell>
          <cell r="AZ78" t="str">
            <v>UNIDAD RESPONSABLE: 06 C0 01 SECRETARÍA DE MEDIO AMBIENTE</v>
          </cell>
        </row>
        <row r="79">
          <cell r="AY79" t="str">
            <v>SECRETARÍA DE OBRAS Y SERVICIOS</v>
          </cell>
          <cell r="AZ79" t="str">
            <v>UNIDAD RESPONSABLE: 07 C0 01 SECRETARÍA DE OBRAS Y SERVICIOS</v>
          </cell>
        </row>
        <row r="80">
          <cell r="AY80" t="str">
            <v>SECRETARÍA DE PROTECCIÓN CIVIL</v>
          </cell>
          <cell r="AZ80" t="str">
            <v>UNIDAD RESPONSABLE: 34 C0 01 SECRETARÍA DE PROTECCIÓN CIVIL</v>
          </cell>
        </row>
        <row r="81">
          <cell r="AY81" t="str">
            <v>SECRETARÍA DE SALUD</v>
          </cell>
          <cell r="AZ81" t="str">
            <v>UNIDAD RESPONSABLE: 26 C0 01 SECRETARÍA DE SALUD</v>
          </cell>
        </row>
        <row r="82">
          <cell r="AY82" t="str">
            <v>SECRETARÍA DE SEGURIDAD PÚBLICA</v>
          </cell>
          <cell r="AZ82" t="str">
            <v>UNIDAD RESPONSABLE: 11 C0 01 SECRETARÍA DE SEGURIDAD PÚBLICA</v>
          </cell>
        </row>
        <row r="83">
          <cell r="AY83" t="str">
            <v>SECRETARÍA DE TRANSPORTE Y VIALIDAD</v>
          </cell>
          <cell r="AZ83" t="str">
            <v>UNIDAD RESPONSABLE: 10 C0 01 SECRETARÍA DE TRANSPORTE Y VIALIDAD</v>
          </cell>
        </row>
        <row r="84">
          <cell r="AY84" t="str">
            <v>SECRETARÍA DE TURISMO</v>
          </cell>
          <cell r="AZ84" t="str">
            <v>UNIDAD RESPONSABLE: 05 C0 01 SECRETARÍA DE TURISMO</v>
          </cell>
        </row>
        <row r="85">
          <cell r="AY85" t="str">
            <v>SECRETARÍA DEL TRABAJO Y FOMENTO AL EMPLEO</v>
          </cell>
          <cell r="AZ85" t="str">
            <v>UNIDAD RESPONSABLE: 33 C0 01 SECRETARÍA DEL TRABAJO Y FOMENTO AL EMPLEO</v>
          </cell>
        </row>
        <row r="86">
          <cell r="AY86" t="str">
            <v>SERVICIO DE TRANSPORTES ELÉCTRICOS DEL DF</v>
          </cell>
          <cell r="AZ86" t="str">
            <v>UNIDAD RESPONSABLE: 10 PD TE SERVICIO DE TRANSPORTES ELÉCTRICOS DEL DF</v>
          </cell>
        </row>
        <row r="87">
          <cell r="AY87" t="str">
            <v>SERVICIOS DE SALUD PÚBLICA DEL DF</v>
          </cell>
          <cell r="AZ87" t="str">
            <v>UNIDAD RESPONSABLE: 26 PD SP SERVICIOS DE SALUD PÚBLICA DEL DF</v>
          </cell>
        </row>
        <row r="88">
          <cell r="AY88" t="str">
            <v>SERVICIOS METROPOLITANOS  S.A. DE C.V.</v>
          </cell>
          <cell r="AZ88" t="str">
            <v>UNIDAD RESPONSABLE: 12 PE SM SERVICIOS METROPOLITANOS  S.A. DE C.V.</v>
          </cell>
        </row>
        <row r="89">
          <cell r="AY89" t="str">
            <v>SISTEMA DE AGUAS DE LA CIUDAD DE MÉXICO</v>
          </cell>
          <cell r="AZ89" t="str">
            <v>UNIDAD RESPONSABLE: 06 CD 03 SISTEMA DE AGUAS DE LA CIUDAD DE MÉXICO</v>
          </cell>
        </row>
        <row r="90">
          <cell r="AY90" t="str">
            <v>SISTEMA DE RADIO Y TELEVISIÓN DIGITAL DEL GDF</v>
          </cell>
          <cell r="AZ90" t="str">
            <v>UNIDAD RESPONSABLE: 02 CD 17 SISTEMA DE RADIO Y TELEVISIÓN DIGITAL DEL GDF</v>
          </cell>
        </row>
        <row r="91">
          <cell r="AY91" t="str">
            <v>SISTEMA DE RADIO Y TELEVISIÓN DIGITAL DEL GDF</v>
          </cell>
          <cell r="AZ91" t="str">
            <v>UNIDAD RESPONSABLE: 02 OD 03 SISTEMA DE RADIO Y TELEVISIÓN DIGITAL DEL GDF</v>
          </cell>
        </row>
        <row r="92">
          <cell r="AY92" t="str">
            <v>SISTEMA DE TRANSPORTE COLECTIVO (METRO)</v>
          </cell>
          <cell r="AZ92" t="str">
            <v>UNIDAD RESPONSABLE: 10 PD ME SISTEMA DE TRANSPORTE COLECTIVO (METRO)</v>
          </cell>
        </row>
        <row r="93">
          <cell r="AY93" t="str">
            <v>SISTEMA PARA EL DESARROLLO INTEGRAL DE LA FAMILIA DEL DF</v>
          </cell>
          <cell r="AZ93" t="str">
            <v>UNIDAD RESPONSABLE: 01 PD DF SISTEMA PARA EL DESARROLLO INTEGRAL DE LA FAMILIA DEL DF</v>
          </cell>
        </row>
        <row r="94">
          <cell r="AY94" t="str">
            <v>TRIBUNAL DE LO CONTENCIOSO ADMINISTRATIVO DEL DF</v>
          </cell>
          <cell r="AZ94" t="str">
            <v>UNIDAD RESPONSABLE: 21 A0 00 TRIBUNAL DE LO CONTENCIOSO ADMINISTRATIVO DEL DF</v>
          </cell>
        </row>
        <row r="95">
          <cell r="AY95" t="str">
            <v>TRIBUNAL ELECTORAL DEL DF</v>
          </cell>
          <cell r="AZ95" t="str">
            <v>UNIDAD RESPONSABLE: 27 A0 00 TRIBUNAL ELECTORAL DEL DF</v>
          </cell>
        </row>
        <row r="96">
          <cell r="AY96" t="str">
            <v>TRIBUNAL SUPERIOR DE JUSTICIA DEL DF</v>
          </cell>
          <cell r="AZ96" t="str">
            <v>UNIDAD RESPONSABLE: 19 J0 00 TRIBUNAL SUPERIOR DE JUSTICIA DEL DF</v>
          </cell>
        </row>
        <row r="97">
          <cell r="AY97" t="str">
            <v>UNIVERSIDAD AUTÓNOMA DE LA CIUDAD DE MÉXICO</v>
          </cell>
          <cell r="AZ97" t="str">
            <v>UNIDAD RESPONSABLE: 29 A0 00 UNIVERSIDAD AUTÓNOMA DE LA CIUDAD DE MÉXICO</v>
          </cell>
        </row>
      </sheetData>
      <sheetData sheetId="1">
        <row r="1">
          <cell r="A1" t="str">
            <v>s</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I"/>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s>
    <sheetDataSet>
      <sheetData sheetId="0">
        <row r="5">
          <cell r="AY5" t="str">
            <v>ASAMBLEA LEGISLATIVA DEL DF</v>
          </cell>
          <cell r="AZ5" t="str">
            <v>UNIDAD RESPONSABLE: 17 L0 00 ASAMBLEA LEGISLATIVA DEL DF</v>
          </cell>
        </row>
        <row r="6">
          <cell r="AY6" t="str">
            <v>AUTORIDAD DEL CENTRO HISTÓRICO</v>
          </cell>
          <cell r="AZ6" t="str">
            <v>UNIDAD RESPONSABLE: 01 CD 01 AUTORIDAD DEL CENTRO HISTÓRICO</v>
          </cell>
        </row>
        <row r="7">
          <cell r="AY7" t="str">
            <v>CAJA DE PREVISIÓN DE LA POLICÍA AUXILIAR DEL DF</v>
          </cell>
          <cell r="AZ7" t="str">
            <v>UNIDAD RESPONSABLE: 11 PD PA CAJA DE PREVISIÓN DE LA POLICÍA AUXILIAR DEL DF</v>
          </cell>
        </row>
        <row r="8">
          <cell r="AY8" t="str">
            <v>CAJA DE PREVISIÓN DE LA POLICÍA PREVENTIVA</v>
          </cell>
          <cell r="AZ8" t="str">
            <v>UNIDAD RESPONSABLE: 12 PD PP CAJA DE PREVISIÓN DE LA POLICÍA PREVENTIVA</v>
          </cell>
        </row>
        <row r="9">
          <cell r="AY9" t="str">
            <v>CAJA DE PREVISIÓN PARA TRABAJADORES A LISTA DE RAYA DEL GDF</v>
          </cell>
          <cell r="AZ9" t="str">
            <v>UNIDAD RESPONSABLE: 12 PD LR CAJA DE PREVISIÓN PARA TRABAJADORES A LISTA DE RAYA DEL GDF</v>
          </cell>
        </row>
        <row r="10">
          <cell r="AY10" t="str">
            <v>COMISIÓN DE DERECHOS HUMANOS DEL DF</v>
          </cell>
          <cell r="AZ10" t="str">
            <v>UNIDAD RESPONSABLE: 23 A0 00 COMISIÓN DE DERECHOS HUMANOS DEL DF</v>
          </cell>
        </row>
        <row r="11">
          <cell r="AA11" t="str">
            <v>VAYA A LA HOJA INICIO Y SELECIONE LA UNIDAD RESPONSABLE CORRESPONDIENTE A ESTE INFORME</v>
          </cell>
          <cell r="AY11" t="str">
            <v>CONSEJERÍA JURÍDICA Y SERVICIOS LEGALES</v>
          </cell>
          <cell r="AZ11" t="str">
            <v>UNIDAD RESPONSABLE: 25 C0 01 CONSEJERÍA JURÍDICA Y SERVICIOS LEGALES</v>
          </cell>
        </row>
        <row r="12">
          <cell r="AY12" t="str">
            <v>CONSEJO DE EVALUACIÓN DEL DESARROLLO SOCIAL DEL DF</v>
          </cell>
          <cell r="AZ12" t="str">
            <v>UNIDAD RESPONSABLE: 08 PD CE CONSEJO DE EVALUACIÓN DEL DESARROLLO SOCIAL DEL DF</v>
          </cell>
        </row>
        <row r="13">
          <cell r="AY13" t="str">
            <v>CONSEJO DE LA JUDICATURA DEL DF</v>
          </cell>
          <cell r="AZ13" t="str">
            <v>UNIDAD RESPONSABLE: 20 J0 00 CONSEJO DE LA JUDICATURA DEL DF</v>
          </cell>
        </row>
        <row r="14">
          <cell r="AY14" t="str">
            <v>CONTADURÍA MAYOR DE HACIENDA DE LA ALDF</v>
          </cell>
          <cell r="AZ14" t="str">
            <v>UNIDAD RESPONSABLE: 18 L0 00 CONTADURÍA MAYOR DE HACIENDA DE LA ALDF</v>
          </cell>
        </row>
        <row r="15">
          <cell r="AY15" t="str">
            <v>CONTRALORÍA GENERAL</v>
          </cell>
          <cell r="AZ15" t="str">
            <v>UNIDAD RESPONSABLE: 13 C0 01 CONTRALORÍA GENERAL</v>
          </cell>
        </row>
        <row r="16">
          <cell r="AY16" t="str">
            <v>CORPORACIÓN MEXICANA DE IMPRESIÓN S.A. DE C.V.</v>
          </cell>
          <cell r="AZ16" t="str">
            <v>UNIDAD RESPONSABLE: 12 PE CM CORPORACIÓN MEXICANA DE IMPRESIÓN S.A. DE C.V.</v>
          </cell>
        </row>
        <row r="17">
          <cell r="AY17" t="str">
            <v>DELEGACIÓN ÁLVARO OBREGÓN</v>
          </cell>
          <cell r="AZ17" t="str">
            <v>UNIDAD RESPONSABLE: 02 CD 01 DELEGACIÓN ÁLVARO OBREGÓN</v>
          </cell>
        </row>
        <row r="18">
          <cell r="AY18" t="str">
            <v>DELEGACIÓN AZCAPOTZALCO</v>
          </cell>
          <cell r="AZ18" t="str">
            <v>UNIDAD RESPONSABLE: 02 CD 02 DELEGACIÓN AZCAPOTZALCO</v>
          </cell>
        </row>
        <row r="19">
          <cell r="AY19" t="str">
            <v>DELEGACIÓN BENITO JUÁREZ</v>
          </cell>
          <cell r="AZ19" t="str">
            <v>UNIDAD RESPONSABLE: 02 CD 03 DELEGACIÓN BENITO JUÁREZ</v>
          </cell>
        </row>
        <row r="20">
          <cell r="AY20" t="str">
            <v>DELEGACIÓN COYOACÁN</v>
          </cell>
          <cell r="AZ20" t="str">
            <v>UNIDAD RESPONSABLE: 02 CD 04 DELEGACIÓN COYOACÁN</v>
          </cell>
        </row>
        <row r="21">
          <cell r="AY21" t="str">
            <v>DELEGACIÓN CUAJIMALPA DE MORELOS</v>
          </cell>
          <cell r="AZ21" t="str">
            <v>UNIDAD RESPONSABLE: 02 CD 05 DELEGACIÓN CUAJIMALPA DE MORELOS</v>
          </cell>
        </row>
        <row r="22">
          <cell r="AY22" t="str">
            <v>DELEGACIÓN CUAUHTÉMOC</v>
          </cell>
          <cell r="AZ22" t="str">
            <v>UNIDAD RESPONSABLE: 02 CD 06 DELEGACIÓN CUAUHTÉMOC</v>
          </cell>
        </row>
        <row r="23">
          <cell r="AY23" t="str">
            <v>DELEGACIÓN GUSTAVO A. MADERO</v>
          </cell>
          <cell r="AZ23" t="str">
            <v>UNIDAD RESPONSABLE: 02 CD 07 DELEGACIÓN GUSTAVO A. MADERO</v>
          </cell>
        </row>
        <row r="24">
          <cell r="AY24" t="str">
            <v>DELEGACIÓN IZTACALCO</v>
          </cell>
          <cell r="AZ24" t="str">
            <v>UNIDAD RESPONSABLE: 02 CD 08 DELEGACIÓN IZTACALCO</v>
          </cell>
        </row>
        <row r="25">
          <cell r="AY25" t="str">
            <v>DELEGACIÓN IZTAPALAPA</v>
          </cell>
          <cell r="AZ25" t="str">
            <v>UNIDAD RESPONSABLE: 02 CD 09 DELEGACIÓN IZTAPALAPA</v>
          </cell>
        </row>
        <row r="26">
          <cell r="AY26" t="str">
            <v>DELEGACIÓN MAGDALENA CONTRERAS</v>
          </cell>
          <cell r="AZ26" t="str">
            <v>UNIDAD RESPONSABLE: 02 CD 10 DELEGACIÓN MAGDALENA CONTRERAS</v>
          </cell>
        </row>
        <row r="27">
          <cell r="AY27" t="str">
            <v>DELEGACIÓN MIGUEL HIDALGO</v>
          </cell>
          <cell r="AZ27" t="str">
            <v>UNIDAD RESPONSABLE: 02 CD 11 DELEGACIÓN MIGUEL HIDALGO</v>
          </cell>
        </row>
        <row r="28">
          <cell r="AY28" t="str">
            <v>DELEGACIÓN MILPA ALTA</v>
          </cell>
          <cell r="AZ28" t="str">
            <v>UNIDAD RESPONSABLE: 02 CD 12 DELEGACIÓN MILPA ALTA</v>
          </cell>
        </row>
        <row r="29">
          <cell r="AY29" t="str">
            <v>DELEGACIÓN TLÁHUAC</v>
          </cell>
          <cell r="AZ29" t="str">
            <v>UNIDAD RESPONSABLE: 02 CD 13 DELEGACIÓN TLÁHUAC</v>
          </cell>
        </row>
        <row r="30">
          <cell r="AY30" t="str">
            <v>DELEGACIÓN TLALPAN</v>
          </cell>
          <cell r="AZ30" t="str">
            <v>UNIDAD RESPONSABLE: 02 CD 14 DELEGACIÓN TLALPAN</v>
          </cell>
        </row>
        <row r="31">
          <cell r="AY31" t="str">
            <v>DELEGACIÓN VENUSTIANO CARRANZA</v>
          </cell>
          <cell r="AZ31" t="str">
            <v>UNIDAD RESPONSABLE: 02 CD 15 DELEGACIÓN VENUSTIANO CARRANZA</v>
          </cell>
        </row>
        <row r="32">
          <cell r="AY32" t="str">
            <v>DELEGACIÓN XOCHIMILCO</v>
          </cell>
          <cell r="AZ32" t="str">
            <v>UNIDAD RESPONSABLE: 02 CD 16 DELEGACIÓN XOCHIMILCO</v>
          </cell>
        </row>
        <row r="33">
          <cell r="AY33" t="str">
            <v>DEUDA PÚBLICA DEL DF</v>
          </cell>
          <cell r="AZ33" t="str">
            <v>UNIDAD RESPONSABLE: 16 C0 00 DEUDA PÚBLICA DEL DF</v>
          </cell>
        </row>
        <row r="34">
          <cell r="AY34" t="str">
            <v>FIDEICOMISO DE RECUPERACIÓN CREDITICIA DEL DF</v>
          </cell>
          <cell r="AZ34" t="str">
            <v>UNIDAD RESPONSABLE: 09 PF RC FIDEICOMISO DE RECUPERACIÓN CREDITICIA DEL DF</v>
          </cell>
        </row>
        <row r="35">
          <cell r="AY35" t="str">
            <v>FIDEICOMISO DEL CENTRO HISTÓRICO</v>
          </cell>
          <cell r="AZ35" t="str">
            <v>UNIDAD RESPONSABLE: 07 PF CH FIDEICOMISO DEL CENTRO HISTÓRICO</v>
          </cell>
        </row>
        <row r="36">
          <cell r="AY36" t="str">
            <v>FIDEICOMISO EDUCACIÓN GARANTIZADA DEL DF</v>
          </cell>
          <cell r="AZ36" t="str">
            <v>UNIDAD RESPONSABLE: 36 PF EG FIDEICOMISO EDUCACIÓN GARANTIZADA DEL DF</v>
          </cell>
        </row>
        <row r="37">
          <cell r="AY37" t="str">
            <v>FIDEICOMISO MUSEO DE ARTE POPULAR</v>
          </cell>
          <cell r="AZ37" t="str">
            <v>UNIDAD RESPONSABLE: 31 PF MA FIDEICOMISO MUSEO DE ARTE POPULAR</v>
          </cell>
        </row>
        <row r="38">
          <cell r="AY38" t="str">
            <v>FIDEICOMISO MUSEO DEL ESTANQUILLO</v>
          </cell>
          <cell r="AZ38" t="str">
            <v>UNIDAD RESPONSABLE: 31 PF ME FIDEICOMISO MUSEO DEL ESTANQUILLO</v>
          </cell>
        </row>
        <row r="39">
          <cell r="AY39" t="str">
            <v>FIDEICOMISO PARA EL FONDO DE PROMOCIÓN PARA EL FINANCIAMIENTO DEL TRANSPORTE PÚBLICO</v>
          </cell>
          <cell r="AZ39" t="str">
            <v>UNIDAD RESPONSABLE: 10 P0 TP FIDEICOMISO PARA EL FONDO DE PROMOCIÓN PARA EL FINANCIAMIENTO DEL TRANSPORTE PÚBLICO</v>
          </cell>
        </row>
        <row r="40">
          <cell r="AY40" t="str">
            <v>FIDEICOMISO PARA EL MEJORAMIENTO DE LAS VÍAS DE COMUNICACIÓN DEL DF</v>
          </cell>
          <cell r="AZ40" t="str">
            <v>UNIDAD RESPONSABLE: 07 PF MV FIDEICOMISO PARA EL MEJORAMIENTO DE LAS VÍAS DE COMUNICACIÓN DEL DF</v>
          </cell>
        </row>
        <row r="41">
          <cell r="AY41" t="str">
            <v>FIDEICOMISO PÚBLICO "CIUDAD DIGITAL"</v>
          </cell>
          <cell r="AZ41" t="str">
            <v>UNIDAD RESPONSABLE: 09 PF CD FIDEICOMISO PÚBLICO "CIUDAD DIGITAL"</v>
          </cell>
        </row>
        <row r="42">
          <cell r="AY42" t="str">
            <v>FIDEICOMISO PÚBLICO COMPLEJO AMBIENTAL "XOCHIMILCO"</v>
          </cell>
          <cell r="AZ42" t="str">
            <v>UNIDAD RESPONSABLE: 12 PF CX FIDEICOMISO PÚBLICO COMPLEJO AMBIENTAL "XOCHIMILCO"</v>
          </cell>
        </row>
        <row r="43">
          <cell r="AY43" t="str">
            <v>FONDO AMBIENTAL PÚBLICO DEL DF</v>
          </cell>
          <cell r="AZ43" t="str">
            <v>UNIDAD RESPONSABLE: 06 P0 FA FONDO AMBIENTAL PÚBLICO DEL DF</v>
          </cell>
        </row>
        <row r="44">
          <cell r="AY44" t="str">
            <v>FONDO DE COINVERSIÓN</v>
          </cell>
          <cell r="AZ44" t="str">
            <v>UNIDAD RESPONSABLE: 15 C0 00 FONDO DE COINVERSIÓN</v>
          </cell>
        </row>
        <row r="45">
          <cell r="AY45" t="str">
            <v>FONDO DE DESARROLLO ECONÓMICO DEL DF</v>
          </cell>
          <cell r="AZ45" t="str">
            <v>UNIDAD RESPONSABLE: 12 P0 DE FONDO DE DESARROLLO ECONÓMICO DEL DF</v>
          </cell>
        </row>
        <row r="46">
          <cell r="AY46" t="str">
            <v>FONDO DE SEGURIDAD PÚBLICA DEL DF</v>
          </cell>
          <cell r="AZ46" t="str">
            <v>UNIDAD RESPONSABLE: 14 P0 FS FONDO DE SEGURIDAD PÚBLICA DEL DF</v>
          </cell>
        </row>
        <row r="47">
          <cell r="AY47" t="str">
            <v>FONDO MIXTO DE PROMOCIÓN TURÍSTICA</v>
          </cell>
          <cell r="AZ47" t="str">
            <v>UNIDAD RESPONSABLE: 05 P0 PT FONDO MIXTO DE PROMOCIÓN TURÍSTICA</v>
          </cell>
        </row>
        <row r="48">
          <cell r="AY48" t="str">
            <v>FONDO PARA EL DESARROLLO SOCIAL DE LA CIUDAD DE MÉXICO</v>
          </cell>
          <cell r="AZ48" t="str">
            <v>UNIDAD RESPONSABLE: 04 P0 DS FONDO PARA EL DESARROLLO SOCIAL DE LA CIUDAD DE MÉXICO</v>
          </cell>
        </row>
        <row r="49">
          <cell r="AY49" t="str">
            <v>FONDO PARA LA ATENCIÓN Y APOYO A LAS VÍCTIMAS DEL DELITO</v>
          </cell>
          <cell r="AZ49" t="str">
            <v>UNIDAD RESPONSABLE: 14 P0 AV FONDO PARA LA ATENCIÓN Y APOYO A LAS VÍCTIMAS DEL DELITO</v>
          </cell>
        </row>
        <row r="50">
          <cell r="AY50" t="str">
            <v>HEROICO CUERPO DE BOMBEROS DEL DF</v>
          </cell>
          <cell r="AZ50" t="str">
            <v>UNIDAD RESPONSABLE: 34 PD HB HEROICO CUERPO DE BOMBEROS DEL DF</v>
          </cell>
        </row>
        <row r="51">
          <cell r="AY51" t="str">
            <v>INSTITUTO DE ACCESO A LA INFORMACIÓN PÚBLICA DEL DF</v>
          </cell>
          <cell r="AZ51" t="str">
            <v>UNIDAD RESPONSABLE: 32 A0 00 INSTITUTO DE ACCESO A LA INFORMACIÓN PÚBLICA DEL DF</v>
          </cell>
        </row>
        <row r="52">
          <cell r="AY52" t="str">
            <v>INSTITUTO DE CIENCIA Y TECNOLOGÍA</v>
          </cell>
          <cell r="AZ52" t="str">
            <v>UNIDAD RESPONSABLE: 37 PD CT INSTITUTO DE CIENCIA Y TECNOLOGÍA</v>
          </cell>
        </row>
        <row r="53">
          <cell r="AY53" t="str">
            <v>INSTITUTO DE EDUCACIÓN MEDIA SUPERIOR</v>
          </cell>
          <cell r="AZ53" t="str">
            <v>UNIDAD RESPONSABLE: 36 PD IE INSTITUTO DE EDUCACIÓN MEDIA SUPERIOR</v>
          </cell>
        </row>
        <row r="54">
          <cell r="AY54" t="str">
            <v>INSTITUTO DE FORMACIÓN PROFESIONAL</v>
          </cell>
          <cell r="AZ54" t="str">
            <v>UNIDAD RESPONSABLE: 14 CD 01 INSTITUTO DE FORMACIÓN PROFESIONAL</v>
          </cell>
        </row>
        <row r="55">
          <cell r="AY55" t="str">
            <v>INSTITUTO DE LA JUVENTUD DEL DF</v>
          </cell>
          <cell r="AZ55" t="str">
            <v>UNIDAD RESPONSABLE: 08 PD IJ INSTITUTO DE LA JUVENTUD DEL DF</v>
          </cell>
        </row>
        <row r="56">
          <cell r="AY56" t="str">
            <v>INSTITUTO DE LAS MUJERES DEL DF</v>
          </cell>
          <cell r="AZ56" t="str">
            <v>UNIDAD RESPONSABLE: 08 PD IM INSTITUTO DE LAS MUJERES DEL DF</v>
          </cell>
        </row>
        <row r="57">
          <cell r="AY57" t="str">
            <v>INSTITUTO DE VIVIENDA DEL DF</v>
          </cell>
          <cell r="AZ57" t="str">
            <v>UNIDAD RESPONSABLE: 03 PD IV INSTITUTO DE VIVIENDA DEL DF</v>
          </cell>
        </row>
        <row r="58">
          <cell r="AY58" t="str">
            <v>INSTITUTO ELECTORAL DEL DF</v>
          </cell>
          <cell r="AZ58" t="str">
            <v>UNIDAD RESPONSABLE: 24 A0 00 INSTITUTO ELECTORAL DEL DF</v>
          </cell>
        </row>
        <row r="59">
          <cell r="AY59" t="str">
            <v>INSTITUTO TÉCNICO DE FORMACIÓN POLICIAL</v>
          </cell>
          <cell r="AZ59" t="str">
            <v>UNIDAD RESPONSABLE: 11 CD 01 INSTITUTO TÉCNICO DE FORMACIÓN POLICIAL</v>
          </cell>
        </row>
        <row r="60">
          <cell r="AY60" t="str">
            <v>JEFATURA DE GOBIERNO DEL DF</v>
          </cell>
          <cell r="AZ60" t="str">
            <v>UNIDAD RESPONSABLE: 01 C0 01 JEFATURA DE GOBIERNO DEL DF</v>
          </cell>
        </row>
        <row r="61">
          <cell r="AY61" t="str">
            <v>JUNTA LOCAL DE CONCILIACIÓN Y ARBITRAJE DEL DF</v>
          </cell>
          <cell r="AZ61" t="str">
            <v>UNIDAD RESPONSABLE: 22 A0 00 JUNTA LOCAL DE CONCILIACIÓN Y ARBITRAJE DEL DF</v>
          </cell>
        </row>
        <row r="62">
          <cell r="AY62" t="str">
            <v>METROBÚS</v>
          </cell>
          <cell r="AZ62" t="str">
            <v>UNIDAD RESPONSABLE: 10 PD MB METROBÚS</v>
          </cell>
        </row>
        <row r="63">
          <cell r="AY63" t="str">
            <v>OFICIALÍA MAYOR</v>
          </cell>
          <cell r="AZ63" t="str">
            <v>UNIDAD RESPONSABLE: 12 C0 01 OFICIALÍA MAYOR</v>
          </cell>
        </row>
        <row r="64">
          <cell r="AY64" t="str">
            <v>POLICÍA AUXILIAR DEL DF</v>
          </cell>
          <cell r="AZ64" t="str">
            <v>UNIDAD RESPONSABLE: 11 CD 02 POLICÍA AUXILIAR DEL DF</v>
          </cell>
        </row>
        <row r="65">
          <cell r="AY65" t="str">
            <v>POLICÍA BANCARIA E INDUSTRIAL</v>
          </cell>
          <cell r="AZ65" t="str">
            <v>UNIDAD RESPONSABLE: 11 CD 03 POLICÍA BANCARIA E INDUSTRIAL</v>
          </cell>
        </row>
        <row r="66">
          <cell r="AY66" t="str">
            <v>PROCURADURÍA AMBIENTAL Y DEL ORDENAMIENTO TERRITORIAL DEL DF</v>
          </cell>
          <cell r="AZ66" t="str">
            <v>UNIDAD RESPONSABLE: 30 PD PA PROCURADURÍA AMBIENTAL Y DEL ORDENAMIENTO TERRITORIAL DEL DF</v>
          </cell>
        </row>
        <row r="67">
          <cell r="AY67" t="str">
            <v>PROCURADURÍA GENERAL DE JUSTICIA DEL DF</v>
          </cell>
          <cell r="AZ67" t="str">
            <v>UNIDAD RESPONSABLE: 14 C0 00 PROCURADURÍA GENERAL DE JUSTICIA DEL DF</v>
          </cell>
        </row>
        <row r="68">
          <cell r="AY68" t="str">
            <v>PROCURADURÍA SOCIAL DEL DF</v>
          </cell>
          <cell r="AZ68" t="str">
            <v>UNIDAD RESPONSABLE: 08 PD PS PROCURADURÍA SOCIAL DEL DF</v>
          </cell>
        </row>
        <row r="69">
          <cell r="AY69" t="str">
            <v>RED DE TRANSPORTE DE PASAJEROS DEL DF</v>
          </cell>
          <cell r="AZ69" t="str">
            <v>UNIDAD RESPONSABLE: 10 PD RT RED DE TRANSPORTE DE PASAJEROS DEL DF</v>
          </cell>
        </row>
        <row r="70">
          <cell r="AY70" t="str">
            <v>SECRETARÍA DE CULTURA</v>
          </cell>
          <cell r="AZ70" t="str">
            <v>UNIDAD RESPONSABLE: 31 C0 00 SECRETARÍA DE CULTURA</v>
          </cell>
        </row>
        <row r="71">
          <cell r="AY71" t="str">
            <v>SECRETARÍA DE DESARROLLO ECONÓMICO</v>
          </cell>
          <cell r="AZ71" t="str">
            <v>UNIDAD RESPONSABLE: 04 C0 01 SECRETARÍA DE DESARROLLO ECONÓMICO</v>
          </cell>
        </row>
        <row r="72">
          <cell r="AY72" t="str">
            <v>SECRETARÍA DE DESARROLLO RURAL Y EQUIDAD PARA LAS COMUNIDADES</v>
          </cell>
          <cell r="AZ72" t="str">
            <v>UNIDAD RESPONSABLE: 35 C0 01 SECRETARÍA DE DESARROLLO RURAL Y EQUIDAD PARA LAS COMUNIDADES</v>
          </cell>
        </row>
        <row r="73">
          <cell r="AY73" t="str">
            <v>SECRETARÍA DE DESARROLLO SOCIAL</v>
          </cell>
          <cell r="AZ73" t="str">
            <v>UNIDAD RESPONSABLE: 08 C0 01 SECRETARÍA DE DESARROLLO SOCIAL</v>
          </cell>
        </row>
        <row r="74">
          <cell r="AY74" t="str">
            <v>SECRETARÍA DE DESARROLLO URBANO Y VIVIENDA</v>
          </cell>
          <cell r="AZ74" t="str">
            <v>UNIDAD RESPONSABLE: 03 C0 01 SECRETARÍA DE DESARROLLO URBANO Y VIVIENDA</v>
          </cell>
        </row>
        <row r="75">
          <cell r="AY75" t="str">
            <v>SECRETARÍA DE EDUCACIÓN</v>
          </cell>
          <cell r="AZ75" t="str">
            <v>UNIDAD RESPONSABLE: 36 C0 01 SECRETARÍA DE EDUCACIÓN</v>
          </cell>
        </row>
        <row r="76">
          <cell r="AY76" t="str">
            <v>SECRETARÍA DE FINANZAS</v>
          </cell>
          <cell r="AZ76" t="str">
            <v>UNIDAD RESPONSABLE: 09 C0 01 SECRETARÍA DE FINANZAS</v>
          </cell>
        </row>
        <row r="77">
          <cell r="AY77" t="str">
            <v>SECRETARÍA DE GOBIERNO</v>
          </cell>
          <cell r="AZ77" t="str">
            <v>UNIDAD RESPONSABLE: 02 C0 01 SECRETARÍA DE GOBIERNO</v>
          </cell>
        </row>
        <row r="78">
          <cell r="AY78" t="str">
            <v>SECRETARÍA DE MEDIO AMBIENTE</v>
          </cell>
          <cell r="AZ78" t="str">
            <v>UNIDAD RESPONSABLE: 06 C0 01 SECRETARÍA DE MEDIO AMBIENTE</v>
          </cell>
        </row>
        <row r="79">
          <cell r="AY79" t="str">
            <v>SECRETARÍA DE OBRAS Y SERVICIOS</v>
          </cell>
          <cell r="AZ79" t="str">
            <v>UNIDAD RESPONSABLE: 07 C0 01 SECRETARÍA DE OBRAS Y SERVICIOS</v>
          </cell>
        </row>
        <row r="80">
          <cell r="AY80" t="str">
            <v>SECRETARÍA DE PROTECCIÓN CIVIL</v>
          </cell>
          <cell r="AZ80" t="str">
            <v>UNIDAD RESPONSABLE: 34 C0 01 SECRETARÍA DE PROTECCIÓN CIVIL</v>
          </cell>
        </row>
        <row r="81">
          <cell r="AY81" t="str">
            <v>SECRETARÍA DE SALUD</v>
          </cell>
          <cell r="AZ81" t="str">
            <v>UNIDAD RESPONSABLE: 26 C0 01 SECRETARÍA DE SALUD</v>
          </cell>
        </row>
        <row r="82">
          <cell r="AY82" t="str">
            <v>SECRETARÍA DE SEGURIDAD PÚBLICA</v>
          </cell>
          <cell r="AZ82" t="str">
            <v>UNIDAD RESPONSABLE: 11 C0 01 SECRETARÍA DE SEGURIDAD PÚBLICA</v>
          </cell>
        </row>
        <row r="83">
          <cell r="AY83" t="str">
            <v>SECRETARÍA DE TRANSPORTE Y VIALIDAD</v>
          </cell>
          <cell r="AZ83" t="str">
            <v>UNIDAD RESPONSABLE: 10 C0 01 SECRETARÍA DE TRANSPORTE Y VIALIDAD</v>
          </cell>
        </row>
        <row r="84">
          <cell r="AY84" t="str">
            <v>SECRETARÍA DE TURISMO</v>
          </cell>
          <cell r="AZ84" t="str">
            <v>UNIDAD RESPONSABLE: 05 C0 01 SECRETARÍA DE TURISMO</v>
          </cell>
        </row>
        <row r="85">
          <cell r="AY85" t="str">
            <v>SECRETARÍA DEL TRABAJO Y FOMENTO AL EMPLEO</v>
          </cell>
          <cell r="AZ85" t="str">
            <v>UNIDAD RESPONSABLE: 33 C0 01 SECRETARÍA DEL TRABAJO Y FOMENTO AL EMPLEO</v>
          </cell>
        </row>
        <row r="86">
          <cell r="AY86" t="str">
            <v>SERVICIO DE TRANSPORTES ELÉCTRICOS DEL DF</v>
          </cell>
          <cell r="AZ86" t="str">
            <v>UNIDAD RESPONSABLE: 10 PD TE SERVICIO DE TRANSPORTES ELÉCTRICOS DEL DF</v>
          </cell>
        </row>
        <row r="87">
          <cell r="AY87" t="str">
            <v>SERVICIOS DE SALUD PÚBLICA DEL DF</v>
          </cell>
          <cell r="AZ87" t="str">
            <v>UNIDAD RESPONSABLE: 26 PD SP SERVICIOS DE SALUD PÚBLICA DEL DF</v>
          </cell>
        </row>
        <row r="88">
          <cell r="AY88" t="str">
            <v>SERVICIOS METROPOLITANOS  S.A. DE C.V.</v>
          </cell>
          <cell r="AZ88" t="str">
            <v>UNIDAD RESPONSABLE: 12 PE SM SERVICIOS METROPOLITANOS  S.A. DE C.V.</v>
          </cell>
        </row>
        <row r="89">
          <cell r="AY89" t="str">
            <v>SISTEMA DE AGUAS DE LA CIUDAD DE MÉXICO</v>
          </cell>
          <cell r="AZ89" t="str">
            <v>UNIDAD RESPONSABLE: 06 CD 03 SISTEMA DE AGUAS DE LA CIUDAD DE MÉXICO</v>
          </cell>
        </row>
        <row r="90">
          <cell r="AY90" t="str">
            <v>SISTEMA DE RADIO Y TELEVISIÓN DIGITAL DEL GDF</v>
          </cell>
          <cell r="AZ90" t="str">
            <v>UNIDAD RESPONSABLE: 02 CD 17 SISTEMA DE RADIO Y TELEVISIÓN DIGITAL DEL GDF</v>
          </cell>
        </row>
        <row r="91">
          <cell r="AY91" t="str">
            <v>SISTEMA DE RADIO Y TELEVISIÓN DIGITAL DEL GDF</v>
          </cell>
          <cell r="AZ91" t="str">
            <v>UNIDAD RESPONSABLE: 02 OD 03 SISTEMA DE RADIO Y TELEVISIÓN DIGITAL DEL GDF</v>
          </cell>
        </row>
        <row r="92">
          <cell r="AY92" t="str">
            <v>SISTEMA DE TRANSPORTE COLECTIVO (METRO)</v>
          </cell>
          <cell r="AZ92" t="str">
            <v>UNIDAD RESPONSABLE: 10 PD ME SISTEMA DE TRANSPORTE COLECTIVO (METRO)</v>
          </cell>
        </row>
        <row r="93">
          <cell r="AY93" t="str">
            <v>SISTEMA PARA EL DESARROLLO INTEGRAL DE LA FAMILIA DEL DF</v>
          </cell>
          <cell r="AZ93" t="str">
            <v>UNIDAD RESPONSABLE: 01 PD DF SISTEMA PARA EL DESARROLLO INTEGRAL DE LA FAMILIA DEL DF</v>
          </cell>
        </row>
        <row r="94">
          <cell r="AY94" t="str">
            <v>TRIBUNAL DE LO CONTENCIOSO ADMINISTRATIVO DEL DF</v>
          </cell>
          <cell r="AZ94" t="str">
            <v>UNIDAD RESPONSABLE: 21 A0 00 TRIBUNAL DE LO CONTENCIOSO ADMINISTRATIVO DEL DF</v>
          </cell>
        </row>
        <row r="95">
          <cell r="AY95" t="str">
            <v>TRIBUNAL ELECTORAL DEL DF</v>
          </cell>
          <cell r="AZ95" t="str">
            <v>UNIDAD RESPONSABLE: 27 A0 00 TRIBUNAL ELECTORAL DEL DF</v>
          </cell>
        </row>
        <row r="96">
          <cell r="AY96" t="str">
            <v>TRIBUNAL SUPERIOR DE JUSTICIA DEL DF</v>
          </cell>
          <cell r="AZ96" t="str">
            <v>UNIDAD RESPONSABLE: 19 J0 00 TRIBUNAL SUPERIOR DE JUSTICIA DEL DF</v>
          </cell>
        </row>
        <row r="97">
          <cell r="AY97" t="str">
            <v>UNIVERSIDAD AUTÓNOMA DE LA CIUDAD DE MÉXICO</v>
          </cell>
          <cell r="AZ97" t="str">
            <v>UNIDAD RESPONSABLE: 29 A0 00 UNIVERSIDAD AUTÓNOMA DE LA CIUDAD DE MÉXICO</v>
          </cell>
        </row>
      </sheetData>
      <sheetData sheetId="1">
        <row r="1">
          <cell r="A1" t="str">
            <v>s</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I"/>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s>
    <sheetDataSet>
      <sheetData sheetId="0">
        <row r="5">
          <cell r="AY5" t="str">
            <v>ASAMBLEA LEGISLATIVA DEL DF</v>
          </cell>
          <cell r="AZ5" t="str">
            <v>UNIDAD RESPONSABLE: 17 L0 00 ASAMBLEA LEGISLATIVA DEL DF</v>
          </cell>
        </row>
        <row r="6">
          <cell r="AY6" t="str">
            <v>AUTORIDAD DEL CENTRO HISTÓRICO</v>
          </cell>
          <cell r="AZ6" t="str">
            <v>UNIDAD RESPONSABLE: 01 CD 01 AUTORIDAD DEL CENTRO HISTÓRICO</v>
          </cell>
        </row>
        <row r="7">
          <cell r="AY7" t="str">
            <v>CAJA DE PREVISIÓN DE LA POLICÍA AUXILIAR DEL DF</v>
          </cell>
          <cell r="AZ7" t="str">
            <v>UNIDAD RESPONSABLE: 11 PD PA CAJA DE PREVISIÓN DE LA POLICÍA AUXILIAR DEL DF</v>
          </cell>
        </row>
        <row r="8">
          <cell r="AY8" t="str">
            <v>CAJA DE PREVISIÓN DE LA POLICÍA PREVENTIVA</v>
          </cell>
          <cell r="AZ8" t="str">
            <v>UNIDAD RESPONSABLE: 12 PD PP CAJA DE PREVISIÓN DE LA POLICÍA PREVENTIVA</v>
          </cell>
        </row>
        <row r="9">
          <cell r="AY9" t="str">
            <v>CAJA DE PREVISIÓN PARA TRABAJADORES A LISTA DE RAYA DEL GDF</v>
          </cell>
          <cell r="AZ9" t="str">
            <v>UNIDAD RESPONSABLE: 12 PD LR CAJA DE PREVISIÓN PARA TRABAJADORES A LISTA DE RAYA DEL GDF</v>
          </cell>
        </row>
        <row r="10">
          <cell r="AY10" t="str">
            <v>COMISIÓN DE DERECHOS HUMANOS DEL DF</v>
          </cell>
          <cell r="AZ10" t="str">
            <v>UNIDAD RESPONSABLE: 23 A0 00 COMISIÓN DE DERECHOS HUMANOS DEL DF</v>
          </cell>
        </row>
        <row r="11">
          <cell r="AA11" t="str">
            <v>VAYA A LA HOJA INICIO Y SELECIONE LA UNIDAD RESPONSABLE CORRESPONDIENTE A ESTE INFORME</v>
          </cell>
          <cell r="AY11" t="str">
            <v>CONSEJERÍA JURÍDICA Y SERVICIOS LEGALES</v>
          </cell>
          <cell r="AZ11" t="str">
            <v>UNIDAD RESPONSABLE: 25 C0 01 CONSEJERÍA JURÍDICA Y SERVICIOS LEGALES</v>
          </cell>
        </row>
        <row r="12">
          <cell r="AY12" t="str">
            <v>CONSEJO DE EVALUACIÓN DEL DESARROLLO SOCIAL DEL DF</v>
          </cell>
          <cell r="AZ12" t="str">
            <v>UNIDAD RESPONSABLE: 08 PD CE CONSEJO DE EVALUACIÓN DEL DESARROLLO SOCIAL DEL DF</v>
          </cell>
        </row>
        <row r="13">
          <cell r="AY13" t="str">
            <v>CONSEJO DE LA JUDICATURA DEL DF</v>
          </cell>
          <cell r="AZ13" t="str">
            <v>UNIDAD RESPONSABLE: 20 J0 00 CONSEJO DE LA JUDICATURA DEL DF</v>
          </cell>
        </row>
        <row r="14">
          <cell r="AY14" t="str">
            <v>CONTADURÍA MAYOR DE HACIENDA DE LA ALDF</v>
          </cell>
          <cell r="AZ14" t="str">
            <v>UNIDAD RESPONSABLE: 18 L0 00 CONTADURÍA MAYOR DE HACIENDA DE LA ALDF</v>
          </cell>
        </row>
        <row r="15">
          <cell r="AY15" t="str">
            <v>CONTRALORÍA GENERAL</v>
          </cell>
          <cell r="AZ15" t="str">
            <v>UNIDAD RESPONSABLE: 13 C0 01 CONTRALORÍA GENERAL</v>
          </cell>
        </row>
        <row r="16">
          <cell r="AY16" t="str">
            <v>CORPORACIÓN MEXICANA DE IMPRESIÓN S.A. DE C.V.</v>
          </cell>
          <cell r="AZ16" t="str">
            <v>UNIDAD RESPONSABLE: 12 PE CM CORPORACIÓN MEXICANA DE IMPRESIÓN S.A. DE C.V.</v>
          </cell>
        </row>
        <row r="17">
          <cell r="AY17" t="str">
            <v>DELEGACIÓN ÁLVARO OBREGÓN</v>
          </cell>
          <cell r="AZ17" t="str">
            <v>UNIDAD RESPONSABLE: 02 CD 01 DELEGACIÓN ÁLVARO OBREGÓN</v>
          </cell>
        </row>
        <row r="18">
          <cell r="AY18" t="str">
            <v>DELEGACIÓN AZCAPOTZALCO</v>
          </cell>
          <cell r="AZ18" t="str">
            <v>UNIDAD RESPONSABLE: 02 CD 02 DELEGACIÓN AZCAPOTZALCO</v>
          </cell>
        </row>
        <row r="19">
          <cell r="AY19" t="str">
            <v>DELEGACIÓN BENITO JUÁREZ</v>
          </cell>
          <cell r="AZ19" t="str">
            <v>UNIDAD RESPONSABLE: 02 CD 03 DELEGACIÓN BENITO JUÁREZ</v>
          </cell>
        </row>
        <row r="20">
          <cell r="AY20" t="str">
            <v>DELEGACIÓN COYOACÁN</v>
          </cell>
          <cell r="AZ20" t="str">
            <v>UNIDAD RESPONSABLE: 02 CD 04 DELEGACIÓN COYOACÁN</v>
          </cell>
        </row>
        <row r="21">
          <cell r="AY21" t="str">
            <v>DELEGACIÓN CUAJIMALPA DE MORELOS</v>
          </cell>
          <cell r="AZ21" t="str">
            <v>UNIDAD RESPONSABLE: 02 CD 05 DELEGACIÓN CUAJIMALPA DE MORELOS</v>
          </cell>
        </row>
        <row r="22">
          <cell r="AY22" t="str">
            <v>DELEGACIÓN CUAUHTÉMOC</v>
          </cell>
          <cell r="AZ22" t="str">
            <v>UNIDAD RESPONSABLE: 02 CD 06 DELEGACIÓN CUAUHTÉMOC</v>
          </cell>
        </row>
        <row r="23">
          <cell r="AY23" t="str">
            <v>DELEGACIÓN GUSTAVO A. MADERO</v>
          </cell>
          <cell r="AZ23" t="str">
            <v>UNIDAD RESPONSABLE: 02 CD 07 DELEGACIÓN GUSTAVO A. MADERO</v>
          </cell>
        </row>
        <row r="24">
          <cell r="AY24" t="str">
            <v>DELEGACIÓN IZTACALCO</v>
          </cell>
          <cell r="AZ24" t="str">
            <v>UNIDAD RESPONSABLE: 02 CD 08 DELEGACIÓN IZTACALCO</v>
          </cell>
        </row>
        <row r="25">
          <cell r="AY25" t="str">
            <v>DELEGACIÓN IZTAPALAPA</v>
          </cell>
          <cell r="AZ25" t="str">
            <v>UNIDAD RESPONSABLE: 02 CD 09 DELEGACIÓN IZTAPALAPA</v>
          </cell>
        </row>
        <row r="26">
          <cell r="AY26" t="str">
            <v>DELEGACIÓN MAGDALENA CONTRERAS</v>
          </cell>
          <cell r="AZ26" t="str">
            <v>UNIDAD RESPONSABLE: 02 CD 10 DELEGACIÓN MAGDALENA CONTRERAS</v>
          </cell>
        </row>
        <row r="27">
          <cell r="AY27" t="str">
            <v>DELEGACIÓN MIGUEL HIDALGO</v>
          </cell>
          <cell r="AZ27" t="str">
            <v>UNIDAD RESPONSABLE: 02 CD 11 DELEGACIÓN MIGUEL HIDALGO</v>
          </cell>
        </row>
        <row r="28">
          <cell r="AY28" t="str">
            <v>DELEGACIÓN MILPA ALTA</v>
          </cell>
          <cell r="AZ28" t="str">
            <v>UNIDAD RESPONSABLE: 02 CD 12 DELEGACIÓN MILPA ALTA</v>
          </cell>
        </row>
        <row r="29">
          <cell r="AY29" t="str">
            <v>DELEGACIÓN TLÁHUAC</v>
          </cell>
          <cell r="AZ29" t="str">
            <v>UNIDAD RESPONSABLE: 02 CD 13 DELEGACIÓN TLÁHUAC</v>
          </cell>
        </row>
        <row r="30">
          <cell r="AY30" t="str">
            <v>DELEGACIÓN TLALPAN</v>
          </cell>
          <cell r="AZ30" t="str">
            <v>UNIDAD RESPONSABLE: 02 CD 14 DELEGACIÓN TLALPAN</v>
          </cell>
        </row>
        <row r="31">
          <cell r="AY31" t="str">
            <v>DELEGACIÓN VENUSTIANO CARRANZA</v>
          </cell>
          <cell r="AZ31" t="str">
            <v>UNIDAD RESPONSABLE: 02 CD 15 DELEGACIÓN VENUSTIANO CARRANZA</v>
          </cell>
        </row>
        <row r="32">
          <cell r="AY32" t="str">
            <v>DELEGACIÓN XOCHIMILCO</v>
          </cell>
          <cell r="AZ32" t="str">
            <v>UNIDAD RESPONSABLE: 02 CD 16 DELEGACIÓN XOCHIMILCO</v>
          </cell>
        </row>
        <row r="33">
          <cell r="AY33" t="str">
            <v>DEUDA PÚBLICA DEL DF</v>
          </cell>
          <cell r="AZ33" t="str">
            <v>UNIDAD RESPONSABLE: 16 C0 00 DEUDA PÚBLICA DEL DF</v>
          </cell>
        </row>
        <row r="34">
          <cell r="AY34" t="str">
            <v>FIDEICOMISO DE RECUPERACIÓN CREDITICIA DEL DF</v>
          </cell>
          <cell r="AZ34" t="str">
            <v>UNIDAD RESPONSABLE: 09 PF RC FIDEICOMISO DE RECUPERACIÓN CREDITICIA DEL DF</v>
          </cell>
        </row>
        <row r="35">
          <cell r="AY35" t="str">
            <v>FIDEICOMISO DEL CENTRO HISTÓRICO</v>
          </cell>
          <cell r="AZ35" t="str">
            <v>UNIDAD RESPONSABLE: 07 PF CH FIDEICOMISO DEL CENTRO HISTÓRICO</v>
          </cell>
        </row>
        <row r="36">
          <cell r="AY36" t="str">
            <v>FIDEICOMISO EDUCACIÓN GARANTIZADA DEL DF</v>
          </cell>
          <cell r="AZ36" t="str">
            <v>UNIDAD RESPONSABLE: 36 PF EG FIDEICOMISO EDUCACIÓN GARANTIZADA DEL DF</v>
          </cell>
        </row>
        <row r="37">
          <cell r="AY37" t="str">
            <v>FIDEICOMISO MUSEO DE ARTE POPULAR</v>
          </cell>
          <cell r="AZ37" t="str">
            <v>UNIDAD RESPONSABLE: 31 PF MA FIDEICOMISO MUSEO DE ARTE POPULAR</v>
          </cell>
        </row>
        <row r="38">
          <cell r="AY38" t="str">
            <v>FIDEICOMISO MUSEO DEL ESTANQUILLO</v>
          </cell>
          <cell r="AZ38" t="str">
            <v>UNIDAD RESPONSABLE: 31 PF ME FIDEICOMISO MUSEO DEL ESTANQUILLO</v>
          </cell>
        </row>
        <row r="39">
          <cell r="AY39" t="str">
            <v>FIDEICOMISO PARA EL FONDO DE PROMOCIÓN PARA EL FINANCIAMIENTO DEL TRANSPORTE PÚBLICO</v>
          </cell>
          <cell r="AZ39" t="str">
            <v>UNIDAD RESPONSABLE: 10 P0 TP FIDEICOMISO PARA EL FONDO DE PROMOCIÓN PARA EL FINANCIAMIENTO DEL TRANSPORTE PÚBLICO</v>
          </cell>
        </row>
        <row r="40">
          <cell r="AY40" t="str">
            <v>FIDEICOMISO PARA EL MEJORAMIENTO DE LAS VÍAS DE COMUNICACIÓN DEL DF</v>
          </cell>
          <cell r="AZ40" t="str">
            <v>UNIDAD RESPONSABLE: 07 PF MV FIDEICOMISO PARA EL MEJORAMIENTO DE LAS VÍAS DE COMUNICACIÓN DEL DF</v>
          </cell>
        </row>
        <row r="41">
          <cell r="AY41" t="str">
            <v>FIDEICOMISO PÚBLICO "CIUDAD DIGITAL"</v>
          </cell>
          <cell r="AZ41" t="str">
            <v>UNIDAD RESPONSABLE: 09 PF CD FIDEICOMISO PÚBLICO "CIUDAD DIGITAL"</v>
          </cell>
        </row>
        <row r="42">
          <cell r="AY42" t="str">
            <v>FIDEICOMISO PÚBLICO COMPLEJO AMBIENTAL "XOCHIMILCO"</v>
          </cell>
          <cell r="AZ42" t="str">
            <v>UNIDAD RESPONSABLE: 12 PF CX FIDEICOMISO PÚBLICO COMPLEJO AMBIENTAL "XOCHIMILCO"</v>
          </cell>
        </row>
        <row r="43">
          <cell r="AY43" t="str">
            <v>FONDO AMBIENTAL PÚBLICO DEL DF</v>
          </cell>
          <cell r="AZ43" t="str">
            <v>UNIDAD RESPONSABLE: 06 P0 FA FONDO AMBIENTAL PÚBLICO DEL DF</v>
          </cell>
        </row>
        <row r="44">
          <cell r="AY44" t="str">
            <v>FONDO DE COINVERSIÓN</v>
          </cell>
          <cell r="AZ44" t="str">
            <v>UNIDAD RESPONSABLE: 15 C0 00 FONDO DE COINVERSIÓN</v>
          </cell>
        </row>
        <row r="45">
          <cell r="AY45" t="str">
            <v>FONDO DE DESARROLLO ECONÓMICO DEL DF</v>
          </cell>
          <cell r="AZ45" t="str">
            <v>UNIDAD RESPONSABLE: 12 P0 DE FONDO DE DESARROLLO ECONÓMICO DEL DF</v>
          </cell>
        </row>
        <row r="46">
          <cell r="AY46" t="str">
            <v>FONDO DE SEGURIDAD PÚBLICA DEL DF</v>
          </cell>
          <cell r="AZ46" t="str">
            <v>UNIDAD RESPONSABLE: 14 P0 FS FONDO DE SEGURIDAD PÚBLICA DEL DF</v>
          </cell>
        </row>
        <row r="47">
          <cell r="AY47" t="str">
            <v>FONDO MIXTO DE PROMOCIÓN TURÍSTICA</v>
          </cell>
          <cell r="AZ47" t="str">
            <v>UNIDAD RESPONSABLE: 05 P0 PT FONDO MIXTO DE PROMOCIÓN TURÍSTICA</v>
          </cell>
        </row>
        <row r="48">
          <cell r="AY48" t="str">
            <v>FONDO PARA EL DESARROLLO SOCIAL DE LA CIUDAD DE MÉXICO</v>
          </cell>
          <cell r="AZ48" t="str">
            <v>UNIDAD RESPONSABLE: 04 P0 DS FONDO PARA EL DESARROLLO SOCIAL DE LA CIUDAD DE MÉXICO</v>
          </cell>
        </row>
        <row r="49">
          <cell r="AY49" t="str">
            <v>FONDO PARA LA ATENCIÓN Y APOYO A LAS VÍCTIMAS DEL DELITO</v>
          </cell>
          <cell r="AZ49" t="str">
            <v>UNIDAD RESPONSABLE: 14 P0 AV FONDO PARA LA ATENCIÓN Y APOYO A LAS VÍCTIMAS DEL DELITO</v>
          </cell>
        </row>
        <row r="50">
          <cell r="AY50" t="str">
            <v>HEROICO CUERPO DE BOMBEROS DEL DF</v>
          </cell>
          <cell r="AZ50" t="str">
            <v>UNIDAD RESPONSABLE: 34 PD HB HEROICO CUERPO DE BOMBEROS DEL DF</v>
          </cell>
        </row>
        <row r="51">
          <cell r="AY51" t="str">
            <v>INSTITUTO DE ACCESO A LA INFORMACIÓN PÚBLICA DEL DF</v>
          </cell>
          <cell r="AZ51" t="str">
            <v>UNIDAD RESPONSABLE: 32 A0 00 INSTITUTO DE ACCESO A LA INFORMACIÓN PÚBLICA DEL DF</v>
          </cell>
        </row>
        <row r="52">
          <cell r="AY52" t="str">
            <v>INSTITUTO DE CIENCIA Y TECNOLOGÍA</v>
          </cell>
          <cell r="AZ52" t="str">
            <v>UNIDAD RESPONSABLE: 37 PD CT INSTITUTO DE CIENCIA Y TECNOLOGÍA</v>
          </cell>
        </row>
        <row r="53">
          <cell r="AY53" t="str">
            <v>INSTITUTO DE EDUCACIÓN MEDIA SUPERIOR</v>
          </cell>
          <cell r="AZ53" t="str">
            <v>UNIDAD RESPONSABLE: 36 PD IE INSTITUTO DE EDUCACIÓN MEDIA SUPERIOR</v>
          </cell>
        </row>
        <row r="54">
          <cell r="AY54" t="str">
            <v>INSTITUTO DE FORMACIÓN PROFESIONAL</v>
          </cell>
          <cell r="AZ54" t="str">
            <v>UNIDAD RESPONSABLE: 14 CD 01 INSTITUTO DE FORMACIÓN PROFESIONAL</v>
          </cell>
        </row>
        <row r="55">
          <cell r="AY55" t="str">
            <v>INSTITUTO DE LA JUVENTUD DEL DF</v>
          </cell>
          <cell r="AZ55" t="str">
            <v>UNIDAD RESPONSABLE: 08 PD IJ INSTITUTO DE LA JUVENTUD DEL DF</v>
          </cell>
        </row>
        <row r="56">
          <cell r="AY56" t="str">
            <v>INSTITUTO DE LAS MUJERES DEL DF</v>
          </cell>
          <cell r="AZ56" t="str">
            <v>UNIDAD RESPONSABLE: 08 PD IM INSTITUTO DE LAS MUJERES DEL DF</v>
          </cell>
        </row>
        <row r="57">
          <cell r="AY57" t="str">
            <v>INSTITUTO DE VIVIENDA DEL DF</v>
          </cell>
          <cell r="AZ57" t="str">
            <v>UNIDAD RESPONSABLE: 03 PD IV INSTITUTO DE VIVIENDA DEL DF</v>
          </cell>
        </row>
        <row r="58">
          <cell r="AY58" t="str">
            <v>INSTITUTO ELECTORAL DEL DF</v>
          </cell>
          <cell r="AZ58" t="str">
            <v>UNIDAD RESPONSABLE: 24 A0 00 INSTITUTO ELECTORAL DEL DF</v>
          </cell>
        </row>
        <row r="59">
          <cell r="AY59" t="str">
            <v>INSTITUTO TÉCNICO DE FORMACIÓN POLICIAL</v>
          </cell>
          <cell r="AZ59" t="str">
            <v>UNIDAD RESPONSABLE: 11 CD 01 INSTITUTO TÉCNICO DE FORMACIÓN POLICIAL</v>
          </cell>
        </row>
        <row r="60">
          <cell r="AY60" t="str">
            <v>JEFATURA DE GOBIERNO DEL DF</v>
          </cell>
          <cell r="AZ60" t="str">
            <v>UNIDAD RESPONSABLE: 01 C0 01 JEFATURA DE GOBIERNO DEL DF</v>
          </cell>
        </row>
        <row r="61">
          <cell r="AY61" t="str">
            <v>JUNTA LOCAL DE CONCILIACIÓN Y ARBITRAJE DEL DF</v>
          </cell>
          <cell r="AZ61" t="str">
            <v>UNIDAD RESPONSABLE: 22 A0 00 JUNTA LOCAL DE CONCILIACIÓN Y ARBITRAJE DEL DF</v>
          </cell>
        </row>
        <row r="62">
          <cell r="AY62" t="str">
            <v>METROBÚS</v>
          </cell>
          <cell r="AZ62" t="str">
            <v>UNIDAD RESPONSABLE: 10 PD MB METROBÚS</v>
          </cell>
        </row>
        <row r="63">
          <cell r="AY63" t="str">
            <v>OFICIALÍA MAYOR</v>
          </cell>
          <cell r="AZ63" t="str">
            <v>UNIDAD RESPONSABLE: 12 C0 01 OFICIALÍA MAYOR</v>
          </cell>
        </row>
        <row r="64">
          <cell r="AY64" t="str">
            <v>POLICÍA AUXILIAR DEL DF</v>
          </cell>
          <cell r="AZ64" t="str">
            <v>UNIDAD RESPONSABLE: 11 CD 02 POLICÍA AUXILIAR DEL DF</v>
          </cell>
        </row>
        <row r="65">
          <cell r="AY65" t="str">
            <v>POLICÍA BANCARIA E INDUSTRIAL</v>
          </cell>
          <cell r="AZ65" t="str">
            <v>UNIDAD RESPONSABLE: 11 CD 03 POLICÍA BANCARIA E INDUSTRIAL</v>
          </cell>
        </row>
        <row r="66">
          <cell r="AY66" t="str">
            <v>PROCURADURÍA AMBIENTAL Y DEL ORDENAMIENTO TERRITORIAL DEL DF</v>
          </cell>
          <cell r="AZ66" t="str">
            <v>UNIDAD RESPONSABLE: 30 PD PA PROCURADURÍA AMBIENTAL Y DEL ORDENAMIENTO TERRITORIAL DEL DF</v>
          </cell>
        </row>
        <row r="67">
          <cell r="AY67" t="str">
            <v>PROCURADURÍA GENERAL DE JUSTICIA DEL DF</v>
          </cell>
          <cell r="AZ67" t="str">
            <v>UNIDAD RESPONSABLE: 14 C0 00 PROCURADURÍA GENERAL DE JUSTICIA DEL DF</v>
          </cell>
        </row>
        <row r="68">
          <cell r="AY68" t="str">
            <v>PROCURADURÍA SOCIAL DEL DF</v>
          </cell>
          <cell r="AZ68" t="str">
            <v>UNIDAD RESPONSABLE: 08 PD PS PROCURADURÍA SOCIAL DEL DF</v>
          </cell>
        </row>
        <row r="69">
          <cell r="AY69" t="str">
            <v>RED DE TRANSPORTE DE PASAJEROS DEL DF</v>
          </cell>
          <cell r="AZ69" t="str">
            <v>UNIDAD RESPONSABLE: 10 PD RT RED DE TRANSPORTE DE PASAJEROS DEL DF</v>
          </cell>
        </row>
        <row r="70">
          <cell r="AY70" t="str">
            <v>SECRETARÍA DE CULTURA</v>
          </cell>
          <cell r="AZ70" t="str">
            <v>UNIDAD RESPONSABLE: 31 C0 00 SECRETARÍA DE CULTURA</v>
          </cell>
        </row>
        <row r="71">
          <cell r="AY71" t="str">
            <v>SECRETARÍA DE DESARROLLO ECONÓMICO</v>
          </cell>
          <cell r="AZ71" t="str">
            <v>UNIDAD RESPONSABLE: 04 C0 01 SECRETARÍA DE DESARROLLO ECONÓMICO</v>
          </cell>
        </row>
        <row r="72">
          <cell r="AY72" t="str">
            <v>SECRETARÍA DE DESARROLLO RURAL Y EQUIDAD PARA LAS COMUNIDADES</v>
          </cell>
          <cell r="AZ72" t="str">
            <v>UNIDAD RESPONSABLE: 35 C0 01 SECRETARÍA DE DESARROLLO RURAL Y EQUIDAD PARA LAS COMUNIDADES</v>
          </cell>
        </row>
        <row r="73">
          <cell r="AY73" t="str">
            <v>SECRETARÍA DE DESARROLLO SOCIAL</v>
          </cell>
          <cell r="AZ73" t="str">
            <v>UNIDAD RESPONSABLE: 08 C0 01 SECRETARÍA DE DESARROLLO SOCIAL</v>
          </cell>
        </row>
        <row r="74">
          <cell r="AY74" t="str">
            <v>SECRETARÍA DE DESARROLLO URBANO Y VIVIENDA</v>
          </cell>
          <cell r="AZ74" t="str">
            <v>UNIDAD RESPONSABLE: 03 C0 01 SECRETARÍA DE DESARROLLO URBANO Y VIVIENDA</v>
          </cell>
        </row>
        <row r="75">
          <cell r="AY75" t="str">
            <v>SECRETARÍA DE EDUCACIÓN</v>
          </cell>
          <cell r="AZ75" t="str">
            <v>UNIDAD RESPONSABLE: 36 C0 01 SECRETARÍA DE EDUCACIÓN</v>
          </cell>
        </row>
        <row r="76">
          <cell r="AY76" t="str">
            <v>SECRETARÍA DE FINANZAS</v>
          </cell>
          <cell r="AZ76" t="str">
            <v>UNIDAD RESPONSABLE: 09 C0 01 SECRETARÍA DE FINANZAS</v>
          </cell>
        </row>
        <row r="77">
          <cell r="AY77" t="str">
            <v>SECRETARÍA DE GOBIERNO</v>
          </cell>
          <cell r="AZ77" t="str">
            <v>UNIDAD RESPONSABLE: 02 C0 01 SECRETARÍA DE GOBIERNO</v>
          </cell>
        </row>
        <row r="78">
          <cell r="AY78" t="str">
            <v>SECRETARÍA DE MEDIO AMBIENTE</v>
          </cell>
          <cell r="AZ78" t="str">
            <v>UNIDAD RESPONSABLE: 06 C0 01 SECRETARÍA DE MEDIO AMBIENTE</v>
          </cell>
        </row>
        <row r="79">
          <cell r="AY79" t="str">
            <v>SECRETARÍA DE OBRAS Y SERVICIOS</v>
          </cell>
          <cell r="AZ79" t="str">
            <v>UNIDAD RESPONSABLE: 07 C0 01 SECRETARÍA DE OBRAS Y SERVICIOS</v>
          </cell>
        </row>
        <row r="80">
          <cell r="AY80" t="str">
            <v>SECRETARÍA DE PROTECCIÓN CIVIL</v>
          </cell>
          <cell r="AZ80" t="str">
            <v>UNIDAD RESPONSABLE: 34 C0 01 SECRETARÍA DE PROTECCIÓN CIVIL</v>
          </cell>
        </row>
        <row r="81">
          <cell r="AY81" t="str">
            <v>SECRETARÍA DE SALUD</v>
          </cell>
          <cell r="AZ81" t="str">
            <v>UNIDAD RESPONSABLE: 26 C0 01 SECRETARÍA DE SALUD</v>
          </cell>
        </row>
        <row r="82">
          <cell r="AY82" t="str">
            <v>SECRETARÍA DE SEGURIDAD PÚBLICA</v>
          </cell>
          <cell r="AZ82" t="str">
            <v>UNIDAD RESPONSABLE: 11 C0 01 SECRETARÍA DE SEGURIDAD PÚBLICA</v>
          </cell>
        </row>
        <row r="83">
          <cell r="AY83" t="str">
            <v>SECRETARÍA DE TRANSPORTE Y VIALIDAD</v>
          </cell>
          <cell r="AZ83" t="str">
            <v>UNIDAD RESPONSABLE: 10 C0 01 SECRETARÍA DE TRANSPORTE Y VIALIDAD</v>
          </cell>
        </row>
        <row r="84">
          <cell r="AY84" t="str">
            <v>SECRETARÍA DE TURISMO</v>
          </cell>
          <cell r="AZ84" t="str">
            <v>UNIDAD RESPONSABLE: 05 C0 01 SECRETARÍA DE TURISMO</v>
          </cell>
        </row>
        <row r="85">
          <cell r="AY85" t="str">
            <v>SECRETARÍA DEL TRABAJO Y FOMENTO AL EMPLEO</v>
          </cell>
          <cell r="AZ85" t="str">
            <v>UNIDAD RESPONSABLE: 33 C0 01 SECRETARÍA DEL TRABAJO Y FOMENTO AL EMPLEO</v>
          </cell>
        </row>
        <row r="86">
          <cell r="AY86" t="str">
            <v>SERVICIO DE TRANSPORTES ELÉCTRICOS DEL DF</v>
          </cell>
          <cell r="AZ86" t="str">
            <v>UNIDAD RESPONSABLE: 10 PD TE SERVICIO DE TRANSPORTES ELÉCTRICOS DEL DF</v>
          </cell>
        </row>
        <row r="87">
          <cell r="AY87" t="str">
            <v>SERVICIOS DE SALUD PÚBLICA DEL DF</v>
          </cell>
          <cell r="AZ87" t="str">
            <v>UNIDAD RESPONSABLE: 26 PD SP SERVICIOS DE SALUD PÚBLICA DEL DF</v>
          </cell>
        </row>
        <row r="88">
          <cell r="AY88" t="str">
            <v>SERVICIOS METROPOLITANOS  S.A. DE C.V.</v>
          </cell>
          <cell r="AZ88" t="str">
            <v>UNIDAD RESPONSABLE: 12 PE SM SERVICIOS METROPOLITANOS  S.A. DE C.V.</v>
          </cell>
        </row>
        <row r="89">
          <cell r="AY89" t="str">
            <v>SISTEMA DE AGUAS DE LA CIUDAD DE MÉXICO</v>
          </cell>
          <cell r="AZ89" t="str">
            <v>UNIDAD RESPONSABLE: 06 CD 03 SISTEMA DE AGUAS DE LA CIUDAD DE MÉXICO</v>
          </cell>
        </row>
        <row r="90">
          <cell r="AY90" t="str">
            <v>SISTEMA DE RADIO Y TELEVISIÓN DIGITAL DEL GDF</v>
          </cell>
          <cell r="AZ90" t="str">
            <v>UNIDAD RESPONSABLE: 02 CD 17 SISTEMA DE RADIO Y TELEVISIÓN DIGITAL DEL GDF</v>
          </cell>
        </row>
        <row r="91">
          <cell r="AY91" t="str">
            <v>SISTEMA DE RADIO Y TELEVISIÓN DIGITAL DEL GDF</v>
          </cell>
          <cell r="AZ91" t="str">
            <v>UNIDAD RESPONSABLE: 02 OD 03 SISTEMA DE RADIO Y TELEVISIÓN DIGITAL DEL GDF</v>
          </cell>
        </row>
        <row r="92">
          <cell r="AY92" t="str">
            <v>SISTEMA DE TRANSPORTE COLECTIVO (METRO)</v>
          </cell>
          <cell r="AZ92" t="str">
            <v>UNIDAD RESPONSABLE: 10 PD ME SISTEMA DE TRANSPORTE COLECTIVO (METRO)</v>
          </cell>
        </row>
        <row r="93">
          <cell r="AY93" t="str">
            <v>SISTEMA PARA EL DESARROLLO INTEGRAL DE LA FAMILIA DEL DF</v>
          </cell>
          <cell r="AZ93" t="str">
            <v>UNIDAD RESPONSABLE: 01 PD DF SISTEMA PARA EL DESARROLLO INTEGRAL DE LA FAMILIA DEL DF</v>
          </cell>
        </row>
        <row r="94">
          <cell r="AY94" t="str">
            <v>TRIBUNAL DE LO CONTENCIOSO ADMINISTRATIVO DEL DF</v>
          </cell>
          <cell r="AZ94" t="str">
            <v>UNIDAD RESPONSABLE: 21 A0 00 TRIBUNAL DE LO CONTENCIOSO ADMINISTRATIVO DEL DF</v>
          </cell>
        </row>
        <row r="95">
          <cell r="AY95" t="str">
            <v>TRIBUNAL ELECTORAL DEL DF</v>
          </cell>
          <cell r="AZ95" t="str">
            <v>UNIDAD RESPONSABLE: 27 A0 00 TRIBUNAL ELECTORAL DEL DF</v>
          </cell>
        </row>
        <row r="96">
          <cell r="AY96" t="str">
            <v>TRIBUNAL SUPERIOR DE JUSTICIA DEL DF</v>
          </cell>
          <cell r="AZ96" t="str">
            <v>UNIDAD RESPONSABLE: 19 J0 00 TRIBUNAL SUPERIOR DE JUSTICIA DEL DF</v>
          </cell>
        </row>
        <row r="97">
          <cell r="AY97" t="str">
            <v>UNIVERSIDAD AUTÓNOMA DE LA CIUDAD DE MÉXICO</v>
          </cell>
          <cell r="AZ97" t="str">
            <v>UNIDAD RESPONSABLE: 29 A0 00 UNIVERSIDAD AUTÓNOMA DE LA CIUDAD DE MÉXICO</v>
          </cell>
        </row>
      </sheetData>
      <sheetData sheetId="1">
        <row r="1">
          <cell r="A1" t="str">
            <v>s</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sheetName val="Prog PAR"/>
      <sheetName val="Viv"/>
      <sheetName val="Educ Salud y AS"/>
      <sheetName val="cats"/>
    </sheetNames>
    <sheetDataSet>
      <sheetData sheetId="0"/>
      <sheetData sheetId="1"/>
      <sheetData sheetId="2"/>
      <sheetData sheetId="3"/>
      <sheetData sheetId="4">
        <row r="1">
          <cell r="A1" t="str">
            <v>Bienes Muebles, Inm. e Intan.</v>
          </cell>
          <cell r="B1" t="str">
            <v>05</v>
          </cell>
        </row>
        <row r="2">
          <cell r="B2" t="str">
            <v>xyz</v>
          </cell>
        </row>
        <row r="3">
          <cell r="A3" t="str">
            <v>Inversión Financiera</v>
          </cell>
          <cell r="B3" t="str">
            <v>07</v>
          </cell>
        </row>
        <row r="4">
          <cell r="A4" t="str">
            <v>Materiales y Suministros</v>
          </cell>
          <cell r="B4" t="str">
            <v>02</v>
          </cell>
        </row>
        <row r="5">
          <cell r="A5" t="str">
            <v>Inversión Pública</v>
          </cell>
          <cell r="B5" t="str">
            <v>06</v>
          </cell>
        </row>
        <row r="6">
          <cell r="A6" t="str">
            <v>Servicios Generales</v>
          </cell>
          <cell r="B6" t="str">
            <v>03</v>
          </cell>
        </row>
        <row r="7">
          <cell r="A7" t="str">
            <v>Servicios Personales</v>
          </cell>
          <cell r="B7" t="str">
            <v>01</v>
          </cell>
        </row>
        <row r="8">
          <cell r="A8" t="str">
            <v>Transferencias  Directas</v>
          </cell>
          <cell r="B8" t="str">
            <v>04I</v>
          </cell>
        </row>
        <row r="9">
          <cell r="A9" t="str">
            <v>Transferencias Directas</v>
          </cell>
          <cell r="B9" t="str">
            <v>04</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vmlDrawing" Target="../drawings/vmlDrawing12.v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vmlDrawing" Target="../drawings/vmlDrawing13.v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vmlDrawing" Target="../drawings/vmlDrawing14.v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vmlDrawing" Target="../drawings/vmlDrawing15.v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2" Type="http://schemas.openxmlformats.org/officeDocument/2006/relationships/vmlDrawing" Target="../drawings/vmlDrawing16.v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2" Type="http://schemas.openxmlformats.org/officeDocument/2006/relationships/vmlDrawing" Target="../drawings/vmlDrawing17.vml"/><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2" Type="http://schemas.openxmlformats.org/officeDocument/2006/relationships/vmlDrawing" Target="../drawings/vmlDrawing18.vml"/><Relationship Id="rId1" Type="http://schemas.openxmlformats.org/officeDocument/2006/relationships/printerSettings" Target="../printerSettings/printerSettings18.bin"/></Relationships>
</file>

<file path=xl/worksheets/_rels/sheet20.xml.rels><?xml version="1.0" encoding="UTF-8" standalone="yes"?>
<Relationships xmlns="http://schemas.openxmlformats.org/package/2006/relationships"><Relationship Id="rId2" Type="http://schemas.openxmlformats.org/officeDocument/2006/relationships/vmlDrawing" Target="../drawings/vmlDrawing19.vml"/><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2" Type="http://schemas.openxmlformats.org/officeDocument/2006/relationships/vmlDrawing" Target="../drawings/vmlDrawing20.vml"/><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2" Type="http://schemas.openxmlformats.org/officeDocument/2006/relationships/vmlDrawing" Target="../drawings/vmlDrawing21.vml"/><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2" Type="http://schemas.openxmlformats.org/officeDocument/2006/relationships/vmlDrawing" Target="../drawings/vmlDrawing22.vml"/><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2" Type="http://schemas.openxmlformats.org/officeDocument/2006/relationships/vmlDrawing" Target="../drawings/vmlDrawing23.vml"/><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2" Type="http://schemas.openxmlformats.org/officeDocument/2006/relationships/vmlDrawing" Target="../drawings/vmlDrawing24.vml"/><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2" Type="http://schemas.openxmlformats.org/officeDocument/2006/relationships/vmlDrawing" Target="../drawings/vmlDrawing25.vml"/><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2" Type="http://schemas.openxmlformats.org/officeDocument/2006/relationships/vmlDrawing" Target="../drawings/vmlDrawing26.vml"/><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2" Type="http://schemas.openxmlformats.org/officeDocument/2006/relationships/vmlDrawing" Target="../drawings/vmlDrawing27.vml"/><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2" Type="http://schemas.openxmlformats.org/officeDocument/2006/relationships/vmlDrawing" Target="../drawings/vmlDrawing28.vml"/><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2" Type="http://schemas.openxmlformats.org/officeDocument/2006/relationships/vmlDrawing" Target="../drawings/vmlDrawing29.vml"/><Relationship Id="rId1" Type="http://schemas.openxmlformats.org/officeDocument/2006/relationships/printerSettings" Target="../printerSettings/printerSettings29.bin"/></Relationships>
</file>

<file path=xl/worksheets/_rels/sheet31.xml.rels><?xml version="1.0" encoding="UTF-8" standalone="yes"?>
<Relationships xmlns="http://schemas.openxmlformats.org/package/2006/relationships"><Relationship Id="rId2" Type="http://schemas.openxmlformats.org/officeDocument/2006/relationships/vmlDrawing" Target="../drawings/vmlDrawing30.vml"/><Relationship Id="rId1" Type="http://schemas.openxmlformats.org/officeDocument/2006/relationships/printerSettings" Target="../printerSettings/printerSettings30.bin"/></Relationships>
</file>

<file path=xl/worksheets/_rels/sheet32.xml.rels><?xml version="1.0" encoding="UTF-8" standalone="yes"?>
<Relationships xmlns="http://schemas.openxmlformats.org/package/2006/relationships"><Relationship Id="rId3" Type="http://schemas.openxmlformats.org/officeDocument/2006/relationships/vmlDrawing" Target="../drawings/vmlDrawing31.vml"/><Relationship Id="rId2" Type="http://schemas.openxmlformats.org/officeDocument/2006/relationships/drawing" Target="../drawings/drawing2.xml"/><Relationship Id="rId1" Type="http://schemas.openxmlformats.org/officeDocument/2006/relationships/printerSettings" Target="../printerSettings/printerSettings31.bin"/></Relationships>
</file>

<file path=xl/worksheets/_rels/sheet33.xml.rels><?xml version="1.0" encoding="UTF-8" standalone="yes"?>
<Relationships xmlns="http://schemas.openxmlformats.org/package/2006/relationships"><Relationship Id="rId2" Type="http://schemas.openxmlformats.org/officeDocument/2006/relationships/vmlDrawing" Target="../drawings/vmlDrawing32.vml"/><Relationship Id="rId1" Type="http://schemas.openxmlformats.org/officeDocument/2006/relationships/printerSettings" Target="../printerSettings/printerSettings32.bin"/></Relationships>
</file>

<file path=xl/worksheets/_rels/sheet34.xml.rels><?xml version="1.0" encoding="UTF-8" standalone="yes"?>
<Relationships xmlns="http://schemas.openxmlformats.org/package/2006/relationships"><Relationship Id="rId3" Type="http://schemas.openxmlformats.org/officeDocument/2006/relationships/vmlDrawing" Target="../drawings/vmlDrawing33.vml"/><Relationship Id="rId2" Type="http://schemas.openxmlformats.org/officeDocument/2006/relationships/drawing" Target="../drawings/drawing3.xml"/><Relationship Id="rId1" Type="http://schemas.openxmlformats.org/officeDocument/2006/relationships/printerSettings" Target="../printerSettings/printerSettings33.bin"/></Relationships>
</file>

<file path=xl/worksheets/_rels/sheet35.xml.rels><?xml version="1.0" encoding="UTF-8" standalone="yes"?>
<Relationships xmlns="http://schemas.openxmlformats.org/package/2006/relationships"><Relationship Id="rId3" Type="http://schemas.openxmlformats.org/officeDocument/2006/relationships/vmlDrawing" Target="../drawings/vmlDrawing34.vml"/><Relationship Id="rId2" Type="http://schemas.openxmlformats.org/officeDocument/2006/relationships/drawing" Target="../drawings/drawing4.xml"/><Relationship Id="rId1" Type="http://schemas.openxmlformats.org/officeDocument/2006/relationships/printerSettings" Target="../printerSettings/printerSettings34.bin"/></Relationships>
</file>

<file path=xl/worksheets/_rels/sheet36.xml.rels><?xml version="1.0" encoding="UTF-8" standalone="yes"?>
<Relationships xmlns="http://schemas.openxmlformats.org/package/2006/relationships"><Relationship Id="rId3" Type="http://schemas.openxmlformats.org/officeDocument/2006/relationships/vmlDrawing" Target="../drawings/vmlDrawing35.vml"/><Relationship Id="rId2" Type="http://schemas.openxmlformats.org/officeDocument/2006/relationships/drawing" Target="../drawings/drawing5.xml"/><Relationship Id="rId1" Type="http://schemas.openxmlformats.org/officeDocument/2006/relationships/printerSettings" Target="../printerSettings/printerSettings35.bin"/></Relationships>
</file>

<file path=xl/worksheets/_rels/sheet37.xml.rels><?xml version="1.0" encoding="UTF-8" standalone="yes"?>
<Relationships xmlns="http://schemas.openxmlformats.org/package/2006/relationships"><Relationship Id="rId2" Type="http://schemas.openxmlformats.org/officeDocument/2006/relationships/vmlDrawing" Target="../drawings/vmlDrawing36.vml"/><Relationship Id="rId1" Type="http://schemas.openxmlformats.org/officeDocument/2006/relationships/printerSettings" Target="../printerSettings/printerSettings36.bin"/></Relationships>
</file>

<file path=xl/worksheets/_rels/sheet38.xml.rels><?xml version="1.0" encoding="UTF-8" standalone="yes"?>
<Relationships xmlns="http://schemas.openxmlformats.org/package/2006/relationships"><Relationship Id="rId2" Type="http://schemas.openxmlformats.org/officeDocument/2006/relationships/vmlDrawing" Target="../drawings/vmlDrawing37.vml"/><Relationship Id="rId1" Type="http://schemas.openxmlformats.org/officeDocument/2006/relationships/printerSettings" Target="../printerSettings/printerSettings37.bin"/></Relationships>
</file>

<file path=xl/worksheets/_rels/sheet39.xml.rels><?xml version="1.0" encoding="UTF-8" standalone="yes"?>
<Relationships xmlns="http://schemas.openxmlformats.org/package/2006/relationships"><Relationship Id="rId3" Type="http://schemas.openxmlformats.org/officeDocument/2006/relationships/vmlDrawing" Target="../drawings/vmlDrawing39.vml"/><Relationship Id="rId2" Type="http://schemas.openxmlformats.org/officeDocument/2006/relationships/vmlDrawing" Target="../drawings/vmlDrawing38.vml"/><Relationship Id="rId1" Type="http://schemas.openxmlformats.org/officeDocument/2006/relationships/printerSettings" Target="../printerSettings/printerSettings38.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4:Q39"/>
  <sheetViews>
    <sheetView showGridLines="0" tabSelected="1" view="pageBreakPreview" topLeftCell="A5" zoomScale="120" zoomScaleNormal="100" zoomScaleSheetLayoutView="120" zoomScalePageLayoutView="70" workbookViewId="0">
      <selection activeCell="A33" sqref="A33"/>
    </sheetView>
  </sheetViews>
  <sheetFormatPr baseColWidth="10" defaultRowHeight="13.5"/>
  <cols>
    <col min="1" max="1" width="12" style="1" customWidth="1"/>
    <col min="2" max="2" width="12.5703125" style="1" customWidth="1"/>
    <col min="3" max="4" width="11.42578125" style="1"/>
    <col min="5" max="5" width="12.7109375" style="1" customWidth="1"/>
    <col min="6" max="6" width="9.28515625" style="1" customWidth="1"/>
    <col min="7" max="16384" width="11.42578125" style="1"/>
  </cols>
  <sheetData>
    <row r="14" spans="1:13" ht="13.15" customHeight="1">
      <c r="A14" s="616" t="s">
        <v>43</v>
      </c>
      <c r="B14" s="616"/>
      <c r="C14" s="616"/>
      <c r="D14" s="616"/>
      <c r="E14" s="616"/>
      <c r="F14" s="616"/>
      <c r="G14" s="616"/>
      <c r="H14" s="616"/>
      <c r="I14" s="616"/>
      <c r="J14" s="616"/>
      <c r="K14" s="616"/>
      <c r="L14" s="34"/>
      <c r="M14" s="34"/>
    </row>
    <row r="15" spans="1:13" ht="13.15" customHeight="1">
      <c r="A15" s="616"/>
      <c r="B15" s="616"/>
      <c r="C15" s="616"/>
      <c r="D15" s="616"/>
      <c r="E15" s="616"/>
      <c r="F15" s="616"/>
      <c r="G15" s="616"/>
      <c r="H15" s="616"/>
      <c r="I15" s="616"/>
      <c r="J15" s="616"/>
      <c r="K15" s="616"/>
      <c r="L15" s="34"/>
      <c r="M15" s="34"/>
    </row>
    <row r="16" spans="1:13" ht="13.15" customHeight="1">
      <c r="A16" s="616"/>
      <c r="B16" s="616"/>
      <c r="C16" s="616"/>
      <c r="D16" s="616"/>
      <c r="E16" s="616"/>
      <c r="F16" s="616"/>
      <c r="G16" s="616"/>
      <c r="H16" s="616"/>
      <c r="I16" s="616"/>
      <c r="J16" s="616"/>
      <c r="K16" s="616"/>
      <c r="L16" s="34"/>
      <c r="M16" s="34"/>
    </row>
    <row r="18" spans="1:13" ht="15" customHeight="1">
      <c r="A18" s="617" t="s">
        <v>181</v>
      </c>
      <c r="B18" s="617"/>
      <c r="C18" s="617"/>
      <c r="D18" s="617"/>
      <c r="E18" s="617"/>
      <c r="F18" s="617"/>
      <c r="G18" s="617"/>
      <c r="H18" s="617"/>
      <c r="I18" s="617"/>
      <c r="J18" s="617"/>
      <c r="K18" s="617"/>
      <c r="L18" s="34"/>
      <c r="M18" s="34"/>
    </row>
    <row r="19" spans="1:13" ht="15" customHeight="1">
      <c r="A19" s="617"/>
      <c r="B19" s="617"/>
      <c r="C19" s="617"/>
      <c r="D19" s="617"/>
      <c r="E19" s="617"/>
      <c r="F19" s="617"/>
      <c r="G19" s="617"/>
      <c r="H19" s="617"/>
      <c r="I19" s="617"/>
      <c r="J19" s="617"/>
      <c r="K19" s="617"/>
      <c r="L19" s="34"/>
      <c r="M19" s="34"/>
    </row>
    <row r="20" spans="1:13" ht="15" customHeight="1">
      <c r="A20" s="617"/>
      <c r="B20" s="617"/>
      <c r="C20" s="617"/>
      <c r="D20" s="617"/>
      <c r="E20" s="617"/>
      <c r="F20" s="617"/>
      <c r="G20" s="617"/>
      <c r="H20" s="617"/>
      <c r="I20" s="617"/>
      <c r="J20" s="617"/>
      <c r="K20" s="617"/>
      <c r="L20" s="34"/>
      <c r="M20" s="34"/>
    </row>
    <row r="21" spans="1:13" ht="15" customHeight="1">
      <c r="A21" s="617"/>
      <c r="B21" s="617"/>
      <c r="C21" s="617"/>
      <c r="D21" s="617"/>
      <c r="E21" s="617"/>
      <c r="F21" s="617"/>
      <c r="G21" s="617"/>
      <c r="H21" s="617"/>
      <c r="I21" s="617"/>
      <c r="J21" s="617"/>
      <c r="K21" s="617"/>
      <c r="L21" s="34"/>
      <c r="M21" s="34"/>
    </row>
    <row r="22" spans="1:13" ht="13.15" customHeight="1">
      <c r="A22" s="34"/>
      <c r="B22" s="34"/>
      <c r="C22" s="34"/>
      <c r="D22" s="34"/>
      <c r="E22" s="34"/>
      <c r="F22" s="34"/>
      <c r="G22" s="34"/>
      <c r="H22" s="34"/>
      <c r="I22" s="34"/>
      <c r="J22" s="34"/>
      <c r="K22" s="34"/>
      <c r="L22" s="34"/>
      <c r="M22" s="34"/>
    </row>
    <row r="23" spans="1:13" ht="13.15" customHeight="1">
      <c r="A23" s="34"/>
      <c r="B23" s="34"/>
      <c r="C23" s="34"/>
      <c r="D23" s="34"/>
      <c r="E23" s="34"/>
      <c r="F23" s="34"/>
      <c r="G23" s="34"/>
      <c r="H23" s="34"/>
      <c r="I23" s="34"/>
      <c r="J23" s="34"/>
      <c r="K23" s="34"/>
      <c r="L23" s="34"/>
      <c r="M23" s="34"/>
    </row>
    <row r="33" spans="1:17" s="38" customFormat="1" ht="21">
      <c r="A33" s="31" t="s">
        <v>24</v>
      </c>
      <c r="B33" s="31"/>
      <c r="C33" s="31"/>
      <c r="D33" s="35"/>
      <c r="E33" s="35"/>
      <c r="F33" s="36"/>
      <c r="G33" s="36" t="s">
        <v>25</v>
      </c>
      <c r="H33" s="31"/>
      <c r="I33" s="31"/>
      <c r="J33" s="31"/>
      <c r="K33" s="37"/>
      <c r="L33" s="37"/>
      <c r="N33" s="1"/>
      <c r="O33" s="1"/>
      <c r="P33" s="1"/>
      <c r="Q33" s="1"/>
    </row>
    <row r="34" spans="1:17" s="38" customFormat="1" ht="19.899999999999999" customHeight="1">
      <c r="B34" s="618" t="s">
        <v>878</v>
      </c>
      <c r="C34" s="618"/>
      <c r="D34" s="618"/>
      <c r="E34" s="618"/>
      <c r="F34" s="618"/>
      <c r="G34" s="618" t="s">
        <v>80</v>
      </c>
      <c r="H34" s="618"/>
      <c r="I34" s="618"/>
      <c r="J34" s="618"/>
      <c r="K34" s="618"/>
      <c r="L34" s="39"/>
      <c r="M34" s="39"/>
      <c r="N34" s="1"/>
      <c r="O34" s="1"/>
      <c r="P34" s="1"/>
      <c r="Q34" s="1"/>
    </row>
    <row r="35" spans="1:17" ht="16.5">
      <c r="B35" s="619" t="s">
        <v>879</v>
      </c>
      <c r="C35" s="619"/>
      <c r="D35" s="619"/>
      <c r="E35" s="619"/>
      <c r="F35" s="619"/>
      <c r="G35" s="619" t="s">
        <v>81</v>
      </c>
      <c r="H35" s="619"/>
      <c r="I35" s="619"/>
      <c r="J35" s="619"/>
      <c r="K35" s="619"/>
      <c r="N35" s="619"/>
      <c r="O35" s="619"/>
      <c r="P35" s="619"/>
      <c r="Q35" s="619"/>
    </row>
    <row r="39" spans="1:17">
      <c r="H39" s="1" t="s">
        <v>82</v>
      </c>
    </row>
  </sheetData>
  <mergeCells count="7">
    <mergeCell ref="N35:Q35"/>
    <mergeCell ref="A14:K16"/>
    <mergeCell ref="A18:K21"/>
    <mergeCell ref="G34:K34"/>
    <mergeCell ref="G35:K35"/>
    <mergeCell ref="B34:F34"/>
    <mergeCell ref="B35:F35"/>
  </mergeCells>
  <printOptions horizontalCentered="1"/>
  <pageMargins left="0.59055118110236227" right="0.59055118110236227" top="0.35433070866141736" bottom="0.35433070866141736" header="0.19685039370078741" footer="0.19685039370078741"/>
  <pageSetup orientation="landscape" r:id="rId1"/>
  <headerFooter scaleWithDoc="0">
    <oddHeader>&amp;C&amp;G</oddHeader>
    <oddFooter>&amp;C&amp;G</oddFoot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U47"/>
  <sheetViews>
    <sheetView showGridLines="0" view="pageLayout" topLeftCell="A34" zoomScale="55" zoomScaleNormal="100" zoomScaleSheetLayoutView="70" zoomScalePageLayoutView="55" workbookViewId="0">
      <selection activeCell="G28" sqref="G28"/>
    </sheetView>
  </sheetViews>
  <sheetFormatPr baseColWidth="10" defaultRowHeight="13.5"/>
  <cols>
    <col min="1" max="1" width="3.85546875" style="69" customWidth="1"/>
    <col min="2" max="4" width="3.140625" style="69" customWidth="1"/>
    <col min="5" max="5" width="4" style="69" customWidth="1"/>
    <col min="6" max="6" width="29.140625" style="69" customWidth="1"/>
    <col min="7" max="7" width="9.7109375" style="69" customWidth="1"/>
    <col min="8" max="8" width="11.28515625" style="69" customWidth="1"/>
    <col min="9" max="9" width="11" style="69" bestFit="1" customWidth="1"/>
    <col min="10" max="10" width="13.140625" style="69" customWidth="1"/>
    <col min="11" max="11" width="8.5703125" style="69" customWidth="1"/>
    <col min="12" max="12" width="9" style="69" customWidth="1"/>
    <col min="13" max="14" width="15" style="70" customWidth="1"/>
    <col min="15" max="15" width="13.42578125" style="70" customWidth="1"/>
    <col min="16" max="16" width="13.7109375" style="70" customWidth="1"/>
    <col min="17" max="17" width="14.28515625" style="71" customWidth="1"/>
    <col min="18" max="18" width="11" style="69" customWidth="1"/>
    <col min="19" max="19" width="10" style="69" customWidth="1"/>
    <col min="20" max="20" width="9.28515625" style="69" customWidth="1"/>
    <col min="21" max="21" width="11.7109375" style="69" customWidth="1"/>
    <col min="22" max="22" width="11.42578125" style="69"/>
    <col min="23" max="23" width="17.85546875" style="69" bestFit="1" customWidth="1"/>
    <col min="24" max="16384" width="11.42578125" style="69"/>
  </cols>
  <sheetData>
    <row r="1" spans="1:21" ht="25.15" customHeight="1">
      <c r="A1" s="686" t="s">
        <v>160</v>
      </c>
      <c r="B1" s="687"/>
      <c r="C1" s="687"/>
      <c r="D1" s="687"/>
      <c r="E1" s="687"/>
      <c r="F1" s="687"/>
      <c r="G1" s="687"/>
      <c r="H1" s="687"/>
      <c r="I1" s="687"/>
      <c r="J1" s="687"/>
      <c r="K1" s="687"/>
      <c r="L1" s="687"/>
      <c r="M1" s="687"/>
      <c r="N1" s="687"/>
      <c r="O1" s="687"/>
      <c r="P1" s="687"/>
      <c r="Q1" s="687"/>
      <c r="R1" s="687"/>
      <c r="S1" s="687"/>
      <c r="T1" s="687"/>
      <c r="U1" s="688"/>
    </row>
    <row r="2" spans="1:21" ht="25.15" customHeight="1">
      <c r="A2" s="689" t="s">
        <v>809</v>
      </c>
      <c r="B2" s="690"/>
      <c r="C2" s="690"/>
      <c r="D2" s="690"/>
      <c r="E2" s="690"/>
      <c r="F2" s="690"/>
      <c r="G2" s="690"/>
      <c r="H2" s="690"/>
      <c r="I2" s="690"/>
      <c r="J2" s="690"/>
      <c r="K2" s="690"/>
      <c r="L2" s="690"/>
      <c r="M2" s="690"/>
      <c r="N2" s="690"/>
      <c r="O2" s="690"/>
      <c r="P2" s="690"/>
      <c r="Q2" s="690"/>
      <c r="R2" s="690"/>
      <c r="S2" s="690"/>
      <c r="T2" s="690"/>
      <c r="U2" s="691"/>
    </row>
    <row r="3" spans="1:21" ht="6" customHeight="1">
      <c r="U3" s="72"/>
    </row>
    <row r="4" spans="1:21" ht="20.100000000000001" customHeight="1">
      <c r="A4" s="643" t="s">
        <v>162</v>
      </c>
      <c r="B4" s="692"/>
      <c r="C4" s="692"/>
      <c r="D4" s="692"/>
      <c r="E4" s="692"/>
      <c r="F4" s="692"/>
      <c r="G4" s="692"/>
      <c r="H4" s="692"/>
      <c r="I4" s="692"/>
      <c r="J4" s="692"/>
      <c r="K4" s="692"/>
      <c r="L4" s="692"/>
      <c r="M4" s="692"/>
      <c r="N4" s="692"/>
      <c r="O4" s="692"/>
      <c r="P4" s="692"/>
      <c r="Q4" s="692"/>
      <c r="R4" s="692"/>
      <c r="S4" s="692"/>
      <c r="T4" s="692"/>
      <c r="U4" s="693"/>
    </row>
    <row r="5" spans="1:21" ht="20.100000000000001" customHeight="1">
      <c r="A5" s="694" t="s">
        <v>189</v>
      </c>
      <c r="B5" s="695"/>
      <c r="C5" s="695"/>
      <c r="D5" s="695"/>
      <c r="E5" s="695"/>
      <c r="F5" s="695"/>
      <c r="G5" s="695"/>
      <c r="H5" s="695"/>
      <c r="I5" s="695"/>
      <c r="J5" s="695"/>
      <c r="K5" s="695"/>
      <c r="L5" s="695"/>
      <c r="M5" s="695"/>
      <c r="N5" s="695"/>
      <c r="O5" s="695"/>
      <c r="P5" s="695"/>
      <c r="Q5" s="695"/>
      <c r="R5" s="695"/>
      <c r="S5" s="695"/>
      <c r="T5" s="695"/>
      <c r="U5" s="696"/>
    </row>
    <row r="6" spans="1:21" ht="15" customHeight="1">
      <c r="A6" s="697" t="s">
        <v>23</v>
      </c>
      <c r="B6" s="700" t="s">
        <v>15</v>
      </c>
      <c r="C6" s="700" t="s">
        <v>13</v>
      </c>
      <c r="D6" s="700" t="s">
        <v>14</v>
      </c>
      <c r="E6" s="700" t="s">
        <v>7</v>
      </c>
      <c r="F6" s="700" t="s">
        <v>8</v>
      </c>
      <c r="G6" s="700" t="s">
        <v>87</v>
      </c>
      <c r="H6" s="703" t="s">
        <v>88</v>
      </c>
      <c r="I6" s="704"/>
      <c r="J6" s="704"/>
      <c r="K6" s="704"/>
      <c r="L6" s="704"/>
      <c r="M6" s="704"/>
      <c r="N6" s="704"/>
      <c r="O6" s="704"/>
      <c r="P6" s="704"/>
      <c r="Q6" s="704"/>
      <c r="R6" s="704"/>
      <c r="S6" s="704"/>
      <c r="T6" s="704"/>
      <c r="U6" s="705"/>
    </row>
    <row r="7" spans="1:21" ht="15" customHeight="1">
      <c r="A7" s="698"/>
      <c r="B7" s="701"/>
      <c r="C7" s="701"/>
      <c r="D7" s="701"/>
      <c r="E7" s="701"/>
      <c r="F7" s="701"/>
      <c r="G7" s="701"/>
      <c r="H7" s="703" t="s">
        <v>89</v>
      </c>
      <c r="I7" s="704"/>
      <c r="J7" s="705"/>
      <c r="K7" s="703" t="s">
        <v>163</v>
      </c>
      <c r="L7" s="705"/>
      <c r="M7" s="703" t="s">
        <v>90</v>
      </c>
      <c r="N7" s="704"/>
      <c r="O7" s="704"/>
      <c r="P7" s="704"/>
      <c r="Q7" s="705"/>
      <c r="R7" s="706" t="s">
        <v>163</v>
      </c>
      <c r="S7" s="707"/>
      <c r="T7" s="707"/>
      <c r="U7" s="708"/>
    </row>
    <row r="8" spans="1:21" ht="31.5" customHeight="1">
      <c r="A8" s="699"/>
      <c r="B8" s="702"/>
      <c r="C8" s="702"/>
      <c r="D8" s="702"/>
      <c r="E8" s="702"/>
      <c r="F8" s="702"/>
      <c r="G8" s="702"/>
      <c r="H8" s="73" t="s">
        <v>164</v>
      </c>
      <c r="I8" s="73" t="s">
        <v>165</v>
      </c>
      <c r="J8" s="73" t="s">
        <v>166</v>
      </c>
      <c r="K8" s="74" t="s">
        <v>167</v>
      </c>
      <c r="L8" s="74" t="s">
        <v>168</v>
      </c>
      <c r="M8" s="74" t="s">
        <v>169</v>
      </c>
      <c r="N8" s="74" t="s">
        <v>170</v>
      </c>
      <c r="O8" s="74" t="s">
        <v>171</v>
      </c>
      <c r="P8" s="74" t="s">
        <v>172</v>
      </c>
      <c r="Q8" s="74" t="s">
        <v>173</v>
      </c>
      <c r="R8" s="74" t="s">
        <v>174</v>
      </c>
      <c r="S8" s="74" t="s">
        <v>175</v>
      </c>
      <c r="T8" s="74" t="s">
        <v>176</v>
      </c>
      <c r="U8" s="74" t="s">
        <v>177</v>
      </c>
    </row>
    <row r="9" spans="1:21" s="85" customFormat="1" ht="24">
      <c r="A9" s="302"/>
      <c r="B9" s="104"/>
      <c r="C9" s="104"/>
      <c r="D9" s="104"/>
      <c r="E9" s="104"/>
      <c r="F9" s="371" t="s">
        <v>97</v>
      </c>
      <c r="G9" s="371"/>
      <c r="H9" s="343"/>
      <c r="I9" s="343"/>
      <c r="J9" s="343"/>
      <c r="K9" s="407"/>
      <c r="L9" s="407"/>
      <c r="M9" s="407">
        <f>M10</f>
        <v>0</v>
      </c>
      <c r="N9" s="401">
        <f t="shared" ref="N9:Q9" si="0">N10</f>
        <v>13634563.800000001</v>
      </c>
      <c r="O9" s="401">
        <f t="shared" si="0"/>
        <v>5283402.62</v>
      </c>
      <c r="P9" s="401">
        <f t="shared" si="0"/>
        <v>5283402.62</v>
      </c>
      <c r="Q9" s="401">
        <f t="shared" si="0"/>
        <v>5283402.62</v>
      </c>
      <c r="R9" s="436"/>
      <c r="S9" s="436"/>
      <c r="T9" s="436"/>
      <c r="U9" s="436"/>
    </row>
    <row r="10" spans="1:21" s="85" customFormat="1">
      <c r="A10" s="359"/>
      <c r="B10" s="104">
        <v>2</v>
      </c>
      <c r="C10" s="104"/>
      <c r="D10" s="104"/>
      <c r="E10" s="283"/>
      <c r="F10" s="371" t="s">
        <v>104</v>
      </c>
      <c r="G10" s="371"/>
      <c r="H10" s="349"/>
      <c r="I10" s="349"/>
      <c r="J10" s="349"/>
      <c r="K10" s="407"/>
      <c r="L10" s="407"/>
      <c r="M10" s="407">
        <f>M11+M14+M19</f>
        <v>0</v>
      </c>
      <c r="N10" s="407">
        <f t="shared" ref="N10:Q10" si="1">N11+N14+N19</f>
        <v>13634563.800000001</v>
      </c>
      <c r="O10" s="407">
        <f t="shared" si="1"/>
        <v>5283402.62</v>
      </c>
      <c r="P10" s="407">
        <f t="shared" si="1"/>
        <v>5283402.62</v>
      </c>
      <c r="Q10" s="407">
        <f t="shared" si="1"/>
        <v>5283402.62</v>
      </c>
      <c r="R10" s="436"/>
      <c r="S10" s="436"/>
      <c r="T10" s="436"/>
      <c r="U10" s="436"/>
    </row>
    <row r="11" spans="1:21" s="85" customFormat="1">
      <c r="A11" s="359"/>
      <c r="B11" s="359"/>
      <c r="C11" s="104">
        <v>3</v>
      </c>
      <c r="D11" s="104"/>
      <c r="E11" s="283"/>
      <c r="F11" s="371"/>
      <c r="G11" s="371"/>
      <c r="H11" s="349"/>
      <c r="I11" s="349"/>
      <c r="J11" s="349"/>
      <c r="K11" s="407"/>
      <c r="L11" s="407"/>
      <c r="M11" s="407">
        <f>M12</f>
        <v>0</v>
      </c>
      <c r="N11" s="407">
        <f t="shared" ref="N11:Q11" si="2">N12</f>
        <v>4550000</v>
      </c>
      <c r="O11" s="407">
        <f t="shared" si="2"/>
        <v>551081.94999999995</v>
      </c>
      <c r="P11" s="407">
        <f t="shared" si="2"/>
        <v>551081.94999999995</v>
      </c>
      <c r="Q11" s="407">
        <f t="shared" si="2"/>
        <v>551081.94999999995</v>
      </c>
      <c r="R11" s="436"/>
      <c r="S11" s="436"/>
      <c r="T11" s="436"/>
      <c r="U11" s="436"/>
    </row>
    <row r="12" spans="1:21" s="85" customFormat="1" ht="17.25" customHeight="1">
      <c r="A12" s="359"/>
      <c r="B12" s="359"/>
      <c r="C12" s="104"/>
      <c r="D12" s="104">
        <v>3</v>
      </c>
      <c r="E12" s="283"/>
      <c r="F12" s="371"/>
      <c r="G12" s="371"/>
      <c r="H12" s="349"/>
      <c r="I12" s="349"/>
      <c r="J12" s="349"/>
      <c r="K12" s="407"/>
      <c r="L12" s="407"/>
      <c r="M12" s="407">
        <f>M13</f>
        <v>0</v>
      </c>
      <c r="N12" s="407">
        <f t="shared" ref="N12:Q12" si="3">N13</f>
        <v>4550000</v>
      </c>
      <c r="O12" s="407">
        <f t="shared" si="3"/>
        <v>551081.94999999995</v>
      </c>
      <c r="P12" s="407">
        <f t="shared" si="3"/>
        <v>551081.94999999995</v>
      </c>
      <c r="Q12" s="407">
        <f t="shared" si="3"/>
        <v>551081.94999999995</v>
      </c>
      <c r="R12" s="436"/>
      <c r="S12" s="436"/>
      <c r="T12" s="436"/>
      <c r="U12" s="436"/>
    </row>
    <row r="13" spans="1:21" s="85" customFormat="1" ht="33.75" customHeight="1">
      <c r="A13" s="359"/>
      <c r="B13" s="359"/>
      <c r="C13" s="104"/>
      <c r="D13" s="104"/>
      <c r="E13" s="283">
        <v>207</v>
      </c>
      <c r="F13" s="375" t="s">
        <v>184</v>
      </c>
      <c r="G13" s="375" t="s">
        <v>49</v>
      </c>
      <c r="H13" s="349">
        <v>0</v>
      </c>
      <c r="I13" s="349">
        <v>1</v>
      </c>
      <c r="J13" s="349">
        <v>1</v>
      </c>
      <c r="K13" s="407">
        <f>IFERROR(J13/H13*100,0)</f>
        <v>0</v>
      </c>
      <c r="L13" s="407">
        <f>IFERROR(J13/I13*100,0)</f>
        <v>100</v>
      </c>
      <c r="M13" s="421">
        <v>0</v>
      </c>
      <c r="N13" s="333">
        <v>4550000</v>
      </c>
      <c r="O13" s="421">
        <v>551081.94999999995</v>
      </c>
      <c r="P13" s="421">
        <v>551081.94999999995</v>
      </c>
      <c r="Q13" s="421">
        <v>551081.94999999995</v>
      </c>
      <c r="R13" s="407">
        <f>IFERROR(O13/M13*100,0)</f>
        <v>0</v>
      </c>
      <c r="S13" s="407">
        <f>IFERROR(O13/N13*100,0)</f>
        <v>12.111691208791207</v>
      </c>
      <c r="T13" s="407">
        <f>IFERROR(P13/M13*100,0)</f>
        <v>0</v>
      </c>
      <c r="U13" s="407">
        <f>IFERROR(P13/N13*100,0)</f>
        <v>12.111691208791207</v>
      </c>
    </row>
    <row r="14" spans="1:21" s="85" customFormat="1" ht="27" customHeight="1">
      <c r="A14" s="359"/>
      <c r="B14" s="359"/>
      <c r="C14" s="104">
        <v>4</v>
      </c>
      <c r="D14" s="104"/>
      <c r="E14" s="283"/>
      <c r="F14" s="371" t="s">
        <v>108</v>
      </c>
      <c r="G14" s="375"/>
      <c r="H14" s="349"/>
      <c r="I14" s="349"/>
      <c r="J14" s="349"/>
      <c r="K14" s="407"/>
      <c r="L14" s="407"/>
      <c r="M14" s="421">
        <f>M15+M17</f>
        <v>0</v>
      </c>
      <c r="N14" s="421">
        <f t="shared" ref="N14:Q14" si="4">N15+N17</f>
        <v>6600000</v>
      </c>
      <c r="O14" s="421">
        <f t="shared" si="4"/>
        <v>4372701.3</v>
      </c>
      <c r="P14" s="421">
        <f t="shared" si="4"/>
        <v>4372701.3</v>
      </c>
      <c r="Q14" s="421">
        <f t="shared" si="4"/>
        <v>4372701.3</v>
      </c>
      <c r="R14" s="407"/>
      <c r="S14" s="407"/>
      <c r="T14" s="407"/>
      <c r="U14" s="407"/>
    </row>
    <row r="15" spans="1:21" s="85" customFormat="1" ht="27" customHeight="1">
      <c r="A15" s="359"/>
      <c r="B15" s="359"/>
      <c r="C15" s="104"/>
      <c r="D15" s="104">
        <v>1</v>
      </c>
      <c r="E15" s="283"/>
      <c r="F15" s="371" t="s">
        <v>109</v>
      </c>
      <c r="G15" s="375"/>
      <c r="H15" s="349"/>
      <c r="I15" s="349"/>
      <c r="J15" s="349"/>
      <c r="K15" s="407"/>
      <c r="L15" s="407"/>
      <c r="M15" s="421">
        <f>M16</f>
        <v>0</v>
      </c>
      <c r="N15" s="421">
        <f t="shared" ref="N15:Q15" si="5">N16</f>
        <v>3850000</v>
      </c>
      <c r="O15" s="421">
        <f t="shared" si="5"/>
        <v>2031359.27</v>
      </c>
      <c r="P15" s="421">
        <f t="shared" si="5"/>
        <v>2031359.27</v>
      </c>
      <c r="Q15" s="421">
        <f t="shared" si="5"/>
        <v>2031359.27</v>
      </c>
      <c r="R15" s="407"/>
      <c r="S15" s="407"/>
      <c r="T15" s="407"/>
      <c r="U15" s="407"/>
    </row>
    <row r="16" spans="1:21" s="85" customFormat="1" ht="34.5" customHeight="1">
      <c r="A16" s="359"/>
      <c r="B16" s="359"/>
      <c r="C16" s="359"/>
      <c r="D16" s="104"/>
      <c r="E16" s="283">
        <v>212</v>
      </c>
      <c r="F16" s="371" t="s">
        <v>110</v>
      </c>
      <c r="G16" s="371" t="s">
        <v>49</v>
      </c>
      <c r="H16" s="349">
        <v>0</v>
      </c>
      <c r="I16" s="349">
        <v>3</v>
      </c>
      <c r="J16" s="349">
        <v>3</v>
      </c>
      <c r="K16" s="407">
        <f>IFERROR(J16/H16*100,0)</f>
        <v>0</v>
      </c>
      <c r="L16" s="407">
        <f>IFERROR(J16/I16*100,0)</f>
        <v>100</v>
      </c>
      <c r="M16" s="421">
        <v>0</v>
      </c>
      <c r="N16" s="333">
        <v>3850000</v>
      </c>
      <c r="O16" s="421">
        <v>2031359.27</v>
      </c>
      <c r="P16" s="421">
        <v>2031359.27</v>
      </c>
      <c r="Q16" s="421">
        <v>2031359.27</v>
      </c>
      <c r="R16" s="407">
        <f t="shared" ref="R16:R29" si="6">IFERROR(O16/M16*100,0)</f>
        <v>0</v>
      </c>
      <c r="S16" s="407">
        <f t="shared" ref="S16:S29" si="7">IFERROR(O16/N16*100,0)</f>
        <v>52.762578441558439</v>
      </c>
      <c r="T16" s="407">
        <f t="shared" ref="T16:T29" si="8">IFERROR(P16/M16*100,0)</f>
        <v>0</v>
      </c>
      <c r="U16" s="407">
        <f t="shared" ref="U16:U29" si="9">IFERROR(P16/N16*100,0)</f>
        <v>52.762578441558439</v>
      </c>
    </row>
    <row r="17" spans="1:21" s="85" customFormat="1" ht="34.5" customHeight="1">
      <c r="A17" s="359"/>
      <c r="B17" s="359"/>
      <c r="C17" s="359"/>
      <c r="D17" s="104">
        <v>2</v>
      </c>
      <c r="E17" s="283"/>
      <c r="F17" s="371" t="s">
        <v>111</v>
      </c>
      <c r="G17" s="104"/>
      <c r="H17" s="349"/>
      <c r="I17" s="349"/>
      <c r="J17" s="349"/>
      <c r="K17" s="407"/>
      <c r="L17" s="407"/>
      <c r="M17" s="421">
        <f>M18</f>
        <v>0</v>
      </c>
      <c r="N17" s="421">
        <f t="shared" ref="N17:Q17" si="10">N18</f>
        <v>2750000</v>
      </c>
      <c r="O17" s="421">
        <f t="shared" si="10"/>
        <v>2341342.0299999998</v>
      </c>
      <c r="P17" s="421">
        <f t="shared" si="10"/>
        <v>2341342.0299999998</v>
      </c>
      <c r="Q17" s="421">
        <f t="shared" si="10"/>
        <v>2341342.0299999998</v>
      </c>
      <c r="R17" s="407"/>
      <c r="S17" s="407"/>
      <c r="T17" s="407"/>
      <c r="U17" s="407"/>
    </row>
    <row r="18" spans="1:21" s="85" customFormat="1" ht="34.5" customHeight="1">
      <c r="A18" s="359"/>
      <c r="B18" s="359"/>
      <c r="C18" s="359"/>
      <c r="D18" s="104"/>
      <c r="E18" s="283">
        <v>214</v>
      </c>
      <c r="F18" s="371" t="s">
        <v>186</v>
      </c>
      <c r="G18" s="104" t="s">
        <v>49</v>
      </c>
      <c r="H18" s="349">
        <v>0</v>
      </c>
      <c r="I18" s="349">
        <v>1</v>
      </c>
      <c r="J18" s="349">
        <v>1</v>
      </c>
      <c r="K18" s="407">
        <f>IFERROR(J18/H18*100,0)</f>
        <v>0</v>
      </c>
      <c r="L18" s="407">
        <f>IFERROR(J18/I18*100,0)</f>
        <v>100</v>
      </c>
      <c r="M18" s="421">
        <v>0</v>
      </c>
      <c r="N18" s="333">
        <v>2750000</v>
      </c>
      <c r="O18" s="421">
        <v>2341342.0299999998</v>
      </c>
      <c r="P18" s="421">
        <v>2341342.0299999998</v>
      </c>
      <c r="Q18" s="421">
        <v>2341342.0299999998</v>
      </c>
      <c r="R18" s="407">
        <f t="shared" si="6"/>
        <v>0</v>
      </c>
      <c r="S18" s="407">
        <f t="shared" si="7"/>
        <v>85.139710181818174</v>
      </c>
      <c r="T18" s="407">
        <f t="shared" si="8"/>
        <v>0</v>
      </c>
      <c r="U18" s="407">
        <f t="shared" si="9"/>
        <v>85.139710181818174</v>
      </c>
    </row>
    <row r="19" spans="1:21" s="85" customFormat="1" ht="34.5" customHeight="1">
      <c r="A19" s="359"/>
      <c r="B19" s="359"/>
      <c r="C19" s="104">
        <v>6</v>
      </c>
      <c r="D19" s="104"/>
      <c r="E19" s="283"/>
      <c r="F19" s="371" t="s">
        <v>116</v>
      </c>
      <c r="G19" s="371"/>
      <c r="H19" s="349"/>
      <c r="I19" s="349"/>
      <c r="J19" s="349"/>
      <c r="K19" s="407"/>
      <c r="L19" s="407"/>
      <c r="M19" s="421">
        <f>M20</f>
        <v>0</v>
      </c>
      <c r="N19" s="421">
        <f t="shared" ref="N19:Q19" si="11">N20</f>
        <v>2484563.7999999998</v>
      </c>
      <c r="O19" s="421">
        <f t="shared" si="11"/>
        <v>359619.37</v>
      </c>
      <c r="P19" s="421">
        <f t="shared" si="11"/>
        <v>359619.37</v>
      </c>
      <c r="Q19" s="421">
        <f t="shared" si="11"/>
        <v>359619.37</v>
      </c>
      <c r="R19" s="407"/>
      <c r="S19" s="407"/>
      <c r="T19" s="407"/>
      <c r="U19" s="407"/>
    </row>
    <row r="20" spans="1:21" s="85" customFormat="1" ht="34.5" customHeight="1">
      <c r="A20" s="359"/>
      <c r="B20" s="359"/>
      <c r="C20" s="104"/>
      <c r="D20" s="104">
        <v>9</v>
      </c>
      <c r="E20" s="283"/>
      <c r="F20" s="371" t="s">
        <v>117</v>
      </c>
      <c r="G20" s="371"/>
      <c r="H20" s="349"/>
      <c r="I20" s="349"/>
      <c r="J20" s="349"/>
      <c r="K20" s="407"/>
      <c r="L20" s="407"/>
      <c r="M20" s="421">
        <f>M21+M22</f>
        <v>0</v>
      </c>
      <c r="N20" s="421">
        <f t="shared" ref="N20:Q20" si="12">N21+N22</f>
        <v>2484563.7999999998</v>
      </c>
      <c r="O20" s="421">
        <f t="shared" si="12"/>
        <v>359619.37</v>
      </c>
      <c r="P20" s="421">
        <f t="shared" si="12"/>
        <v>359619.37</v>
      </c>
      <c r="Q20" s="421">
        <f t="shared" si="12"/>
        <v>359619.37</v>
      </c>
      <c r="R20" s="407"/>
      <c r="S20" s="407"/>
      <c r="T20" s="407"/>
      <c r="U20" s="407"/>
    </row>
    <row r="21" spans="1:21" s="85" customFormat="1" ht="33.75" customHeight="1">
      <c r="A21" s="359"/>
      <c r="B21" s="359"/>
      <c r="C21" s="104"/>
      <c r="D21" s="104"/>
      <c r="E21" s="283">
        <v>227</v>
      </c>
      <c r="F21" s="375" t="s">
        <v>187</v>
      </c>
      <c r="G21" s="375" t="s">
        <v>49</v>
      </c>
      <c r="H21" s="349">
        <v>0</v>
      </c>
      <c r="I21" s="349">
        <v>1</v>
      </c>
      <c r="J21" s="349">
        <v>1</v>
      </c>
      <c r="K21" s="407">
        <f>IFERROR(J21/H21*100,0)</f>
        <v>0</v>
      </c>
      <c r="L21" s="407">
        <f>IFERROR(J21/I21*100,0)</f>
        <v>100</v>
      </c>
      <c r="M21" s="421">
        <v>0</v>
      </c>
      <c r="N21" s="333">
        <v>1734563.8</v>
      </c>
      <c r="O21" s="421">
        <v>4426.6099999999997</v>
      </c>
      <c r="P21" s="421">
        <v>4426.6099999999997</v>
      </c>
      <c r="Q21" s="421">
        <v>4426.6099999999997</v>
      </c>
      <c r="R21" s="407">
        <f t="shared" si="6"/>
        <v>0</v>
      </c>
      <c r="S21" s="407">
        <f t="shared" si="7"/>
        <v>0.25520018346975759</v>
      </c>
      <c r="T21" s="407">
        <f t="shared" si="8"/>
        <v>0</v>
      </c>
      <c r="U21" s="407">
        <f t="shared" si="9"/>
        <v>0.25520018346975759</v>
      </c>
    </row>
    <row r="22" spans="1:21" s="85" customFormat="1" ht="49.5" customHeight="1">
      <c r="A22" s="359"/>
      <c r="B22" s="359"/>
      <c r="C22" s="104"/>
      <c r="D22" s="104"/>
      <c r="E22" s="283">
        <v>228</v>
      </c>
      <c r="F22" s="371" t="s">
        <v>118</v>
      </c>
      <c r="G22" s="371" t="s">
        <v>49</v>
      </c>
      <c r="H22" s="349">
        <v>2</v>
      </c>
      <c r="I22" s="349">
        <v>4</v>
      </c>
      <c r="J22" s="349">
        <v>3</v>
      </c>
      <c r="K22" s="407">
        <f>IFERROR(J22/H22*100,0)</f>
        <v>150</v>
      </c>
      <c r="L22" s="407">
        <f>IFERROR(J22/I22*100,0)</f>
        <v>75</v>
      </c>
      <c r="M22" s="421">
        <v>0</v>
      </c>
      <c r="N22" s="333">
        <v>750000</v>
      </c>
      <c r="O22" s="421">
        <v>355192.76</v>
      </c>
      <c r="P22" s="421">
        <v>355192.76</v>
      </c>
      <c r="Q22" s="421">
        <v>355192.76</v>
      </c>
      <c r="R22" s="407">
        <f t="shared" si="6"/>
        <v>0</v>
      </c>
      <c r="S22" s="407">
        <f t="shared" si="7"/>
        <v>47.359034666666666</v>
      </c>
      <c r="T22" s="407">
        <f t="shared" si="8"/>
        <v>0</v>
      </c>
      <c r="U22" s="407">
        <f t="shared" si="9"/>
        <v>47.359034666666666</v>
      </c>
    </row>
    <row r="23" spans="1:21" s="85" customFormat="1" ht="36">
      <c r="A23" s="359">
        <v>4</v>
      </c>
      <c r="B23" s="359"/>
      <c r="C23" s="359"/>
      <c r="D23" s="104"/>
      <c r="E23" s="283"/>
      <c r="F23" s="380" t="s">
        <v>136</v>
      </c>
      <c r="G23" s="371"/>
      <c r="H23" s="349"/>
      <c r="I23" s="349"/>
      <c r="J23" s="349"/>
      <c r="K23" s="407"/>
      <c r="L23" s="407"/>
      <c r="M23" s="437">
        <f>M24</f>
        <v>0</v>
      </c>
      <c r="N23" s="437">
        <f t="shared" ref="N23:Q23" si="13">N24</f>
        <v>26603245.359999999</v>
      </c>
      <c r="O23" s="437">
        <f t="shared" si="13"/>
        <v>6307812.7699999996</v>
      </c>
      <c r="P23" s="437">
        <f t="shared" si="13"/>
        <v>6307812.7699999996</v>
      </c>
      <c r="Q23" s="437">
        <f t="shared" si="13"/>
        <v>6307812.7699999996</v>
      </c>
      <c r="R23" s="407"/>
      <c r="S23" s="407"/>
      <c r="T23" s="407"/>
      <c r="U23" s="407"/>
    </row>
    <row r="24" spans="1:21" s="85" customFormat="1">
      <c r="A24" s="359"/>
      <c r="B24" s="359">
        <v>2</v>
      </c>
      <c r="C24" s="359"/>
      <c r="D24" s="104"/>
      <c r="E24" s="283"/>
      <c r="F24" s="380" t="s">
        <v>190</v>
      </c>
      <c r="G24" s="371"/>
      <c r="H24" s="349"/>
      <c r="I24" s="349"/>
      <c r="J24" s="349"/>
      <c r="K24" s="407"/>
      <c r="L24" s="407"/>
      <c r="M24" s="421">
        <f>M25</f>
        <v>0</v>
      </c>
      <c r="N24" s="421">
        <f t="shared" ref="N24:Q24" si="14">N25</f>
        <v>26603245.359999999</v>
      </c>
      <c r="O24" s="421">
        <f t="shared" si="14"/>
        <v>6307812.7699999996</v>
      </c>
      <c r="P24" s="421">
        <f t="shared" si="14"/>
        <v>6307812.7699999996</v>
      </c>
      <c r="Q24" s="421">
        <f t="shared" si="14"/>
        <v>6307812.7699999996</v>
      </c>
      <c r="R24" s="407"/>
      <c r="S24" s="407"/>
      <c r="T24" s="407"/>
      <c r="U24" s="407"/>
    </row>
    <row r="25" spans="1:21" s="85" customFormat="1" ht="24">
      <c r="A25" s="359"/>
      <c r="B25" s="359"/>
      <c r="C25" s="359">
        <v>2</v>
      </c>
      <c r="D25" s="359"/>
      <c r="E25" s="359"/>
      <c r="F25" s="438" t="s">
        <v>105</v>
      </c>
      <c r="G25" s="371"/>
      <c r="H25" s="349"/>
      <c r="I25" s="349"/>
      <c r="J25" s="349"/>
      <c r="K25" s="439"/>
      <c r="L25" s="440"/>
      <c r="M25" s="421">
        <f>M26+M30</f>
        <v>0</v>
      </c>
      <c r="N25" s="421">
        <f t="shared" ref="N25:Q25" si="15">N26+N30</f>
        <v>26603245.359999999</v>
      </c>
      <c r="O25" s="421">
        <f t="shared" si="15"/>
        <v>6307812.7699999996</v>
      </c>
      <c r="P25" s="421">
        <f t="shared" si="15"/>
        <v>6307812.7699999996</v>
      </c>
      <c r="Q25" s="421">
        <f t="shared" si="15"/>
        <v>6307812.7699999996</v>
      </c>
      <c r="R25" s="407"/>
      <c r="S25" s="407"/>
      <c r="T25" s="407"/>
      <c r="U25" s="407"/>
    </row>
    <row r="26" spans="1:21" s="85" customFormat="1">
      <c r="A26" s="359"/>
      <c r="B26" s="359"/>
      <c r="C26" s="359"/>
      <c r="D26" s="359">
        <v>1</v>
      </c>
      <c r="E26" s="359"/>
      <c r="F26" s="438" t="s">
        <v>143</v>
      </c>
      <c r="G26" s="371"/>
      <c r="H26" s="349"/>
      <c r="I26" s="349"/>
      <c r="J26" s="349"/>
      <c r="K26" s="439"/>
      <c r="L26" s="440"/>
      <c r="M26" s="421">
        <f>M27+M28+M29</f>
        <v>0</v>
      </c>
      <c r="N26" s="421">
        <f t="shared" ref="N26:Q26" si="16">N27+N28+N29</f>
        <v>23056700.669999998</v>
      </c>
      <c r="O26" s="421">
        <f t="shared" si="16"/>
        <v>6307812.7699999996</v>
      </c>
      <c r="P26" s="421">
        <f t="shared" si="16"/>
        <v>6307812.7699999996</v>
      </c>
      <c r="Q26" s="421">
        <f t="shared" si="16"/>
        <v>6307812.7699999996</v>
      </c>
      <c r="R26" s="407"/>
      <c r="S26" s="407"/>
      <c r="T26" s="407"/>
      <c r="U26" s="407"/>
    </row>
    <row r="27" spans="1:21" s="85" customFormat="1" ht="24">
      <c r="A27" s="359"/>
      <c r="B27" s="359"/>
      <c r="C27" s="359"/>
      <c r="D27" s="359"/>
      <c r="E27" s="359">
        <v>213</v>
      </c>
      <c r="F27" s="375" t="s">
        <v>183</v>
      </c>
      <c r="G27" s="375" t="s">
        <v>49</v>
      </c>
      <c r="H27" s="349">
        <v>0</v>
      </c>
      <c r="I27" s="349">
        <v>12</v>
      </c>
      <c r="J27" s="349">
        <v>12</v>
      </c>
      <c r="K27" s="407">
        <f>IFERROR(J27/H27*100,0)</f>
        <v>0</v>
      </c>
      <c r="L27" s="407">
        <f>IFERROR(J27/I27*100,0)</f>
        <v>100</v>
      </c>
      <c r="M27" s="421">
        <v>0</v>
      </c>
      <c r="N27" s="333">
        <v>13625000.02</v>
      </c>
      <c r="O27" s="421">
        <v>3242573.06</v>
      </c>
      <c r="P27" s="421">
        <v>3242573.06</v>
      </c>
      <c r="Q27" s="421">
        <v>3242573.06</v>
      </c>
      <c r="R27" s="407">
        <f t="shared" si="6"/>
        <v>0</v>
      </c>
      <c r="S27" s="407">
        <f t="shared" si="7"/>
        <v>23.798701322864293</v>
      </c>
      <c r="T27" s="407">
        <f t="shared" si="8"/>
        <v>0</v>
      </c>
      <c r="U27" s="407">
        <f t="shared" si="9"/>
        <v>23.798701322864293</v>
      </c>
    </row>
    <row r="28" spans="1:21" s="85" customFormat="1" ht="48">
      <c r="A28" s="442"/>
      <c r="B28" s="442"/>
      <c r="C28" s="442"/>
      <c r="D28" s="442"/>
      <c r="E28" s="377">
        <v>218</v>
      </c>
      <c r="F28" s="381" t="s">
        <v>65</v>
      </c>
      <c r="G28" s="378" t="s">
        <v>60</v>
      </c>
      <c r="H28" s="396">
        <v>16000</v>
      </c>
      <c r="I28" s="396">
        <v>14188</v>
      </c>
      <c r="J28" s="396">
        <v>3463.69</v>
      </c>
      <c r="K28" s="448">
        <f>IFERROR(J28/H28*100,0)</f>
        <v>21.648062500000002</v>
      </c>
      <c r="L28" s="448">
        <f>IFERROR(J28/I28*100,0)</f>
        <v>24.412813645334086</v>
      </c>
      <c r="M28" s="443">
        <f>M29</f>
        <v>0</v>
      </c>
      <c r="N28" s="443">
        <v>5850000</v>
      </c>
      <c r="O28" s="443">
        <v>3023724.57</v>
      </c>
      <c r="P28" s="443">
        <v>3023724.57</v>
      </c>
      <c r="Q28" s="443">
        <v>3023724.57</v>
      </c>
      <c r="R28" s="444">
        <f t="shared" si="6"/>
        <v>0</v>
      </c>
      <c r="S28" s="444">
        <f t="shared" si="7"/>
        <v>51.687599487179483</v>
      </c>
      <c r="T28" s="444">
        <f t="shared" si="8"/>
        <v>0</v>
      </c>
      <c r="U28" s="444">
        <f t="shared" si="9"/>
        <v>51.687599487179483</v>
      </c>
    </row>
    <row r="29" spans="1:21" s="85" customFormat="1" ht="48">
      <c r="A29" s="359"/>
      <c r="B29" s="359"/>
      <c r="C29" s="359"/>
      <c r="D29" s="359"/>
      <c r="E29" s="283">
        <v>219</v>
      </c>
      <c r="F29" s="380" t="s">
        <v>66</v>
      </c>
      <c r="G29" s="371" t="s">
        <v>67</v>
      </c>
      <c r="H29" s="349">
        <v>5</v>
      </c>
      <c r="I29" s="349">
        <v>10</v>
      </c>
      <c r="J29" s="349">
        <v>997</v>
      </c>
      <c r="K29" s="441">
        <f t="shared" ref="K29:K31" si="17">IFERROR(J29/H29*100,0)</f>
        <v>19940</v>
      </c>
      <c r="L29" s="441">
        <f t="shared" ref="L29:L31" si="18">IFERROR(J29/I29*100,0)</f>
        <v>9970</v>
      </c>
      <c r="M29" s="421">
        <v>0</v>
      </c>
      <c r="N29" s="421">
        <v>3581700.65</v>
      </c>
      <c r="O29" s="421">
        <v>41515.14</v>
      </c>
      <c r="P29" s="421">
        <v>41515.14</v>
      </c>
      <c r="Q29" s="421">
        <v>41515.14</v>
      </c>
      <c r="R29" s="407">
        <f t="shared" si="6"/>
        <v>0</v>
      </c>
      <c r="S29" s="407">
        <f t="shared" si="7"/>
        <v>1.1590901657289534</v>
      </c>
      <c r="T29" s="407">
        <f t="shared" si="8"/>
        <v>0</v>
      </c>
      <c r="U29" s="407">
        <f t="shared" si="9"/>
        <v>1.1590901657289534</v>
      </c>
    </row>
    <row r="30" spans="1:21" s="85" customFormat="1">
      <c r="A30" s="359"/>
      <c r="B30" s="359"/>
      <c r="C30" s="359"/>
      <c r="D30" s="104">
        <v>3</v>
      </c>
      <c r="E30" s="283"/>
      <c r="F30" s="371" t="s">
        <v>147</v>
      </c>
      <c r="G30" s="371"/>
      <c r="H30" s="349"/>
      <c r="I30" s="349"/>
      <c r="J30" s="349"/>
      <c r="K30" s="441"/>
      <c r="L30" s="441"/>
      <c r="M30" s="421">
        <f>M31</f>
        <v>0</v>
      </c>
      <c r="N30" s="421">
        <f t="shared" ref="N30:Q30" si="19">N31</f>
        <v>3546544.69</v>
      </c>
      <c r="O30" s="421">
        <f t="shared" si="19"/>
        <v>0</v>
      </c>
      <c r="P30" s="421">
        <f t="shared" si="19"/>
        <v>0</v>
      </c>
      <c r="Q30" s="421">
        <f t="shared" si="19"/>
        <v>0</v>
      </c>
      <c r="R30" s="407"/>
      <c r="S30" s="407"/>
      <c r="T30" s="407"/>
      <c r="U30" s="407"/>
    </row>
    <row r="31" spans="1:21" s="85" customFormat="1" ht="60">
      <c r="A31" s="359"/>
      <c r="B31" s="359"/>
      <c r="C31" s="359"/>
      <c r="D31" s="104"/>
      <c r="E31" s="283">
        <v>222</v>
      </c>
      <c r="F31" s="371" t="s">
        <v>69</v>
      </c>
      <c r="G31" s="371" t="s">
        <v>64</v>
      </c>
      <c r="H31" s="349">
        <v>62836</v>
      </c>
      <c r="I31" s="349">
        <v>63558.1</v>
      </c>
      <c r="J31" s="349">
        <f>800+58810</f>
        <v>59610</v>
      </c>
      <c r="K31" s="441">
        <f t="shared" si="17"/>
        <v>94.866000381946662</v>
      </c>
      <c r="L31" s="441">
        <f t="shared" si="18"/>
        <v>93.788203234520864</v>
      </c>
      <c r="M31" s="407">
        <v>0</v>
      </c>
      <c r="N31" s="407">
        <v>3546544.69</v>
      </c>
      <c r="O31" s="407">
        <v>0</v>
      </c>
      <c r="P31" s="407">
        <v>0</v>
      </c>
      <c r="Q31" s="407">
        <v>0</v>
      </c>
      <c r="R31" s="407">
        <f t="shared" ref="R31" si="20">IFERROR(O31/M31*100,0)</f>
        <v>0</v>
      </c>
      <c r="S31" s="407">
        <f t="shared" ref="S31" si="21">IFERROR(O31/N31*100,0)</f>
        <v>0</v>
      </c>
      <c r="T31" s="407">
        <f t="shared" ref="T31" si="22">IFERROR(P31/M31*100,0)</f>
        <v>0</v>
      </c>
      <c r="U31" s="407">
        <f t="shared" ref="U31" si="23">IFERROR(P31/N31*100,0)</f>
        <v>0</v>
      </c>
    </row>
    <row r="32" spans="1:21" s="85" customFormat="1">
      <c r="A32" s="359"/>
      <c r="B32" s="359"/>
      <c r="C32" s="359"/>
      <c r="D32" s="104"/>
      <c r="E32" s="283"/>
      <c r="F32" s="371"/>
      <c r="G32" s="371"/>
      <c r="H32" s="349"/>
      <c r="I32" s="349"/>
      <c r="J32" s="349"/>
      <c r="K32" s="343"/>
      <c r="L32" s="343"/>
      <c r="M32" s="421"/>
      <c r="N32" s="333"/>
      <c r="O32" s="421"/>
      <c r="P32" s="421"/>
      <c r="Q32" s="421"/>
      <c r="R32" s="407"/>
      <c r="S32" s="407"/>
      <c r="T32" s="407"/>
      <c r="U32" s="407"/>
    </row>
    <row r="33" spans="1:21" s="85" customFormat="1">
      <c r="A33" s="359"/>
      <c r="B33" s="359"/>
      <c r="C33" s="359"/>
      <c r="D33" s="104"/>
      <c r="E33" s="283"/>
      <c r="F33" s="380"/>
      <c r="G33" s="371"/>
      <c r="H33" s="349"/>
      <c r="I33" s="349"/>
      <c r="J33" s="349"/>
      <c r="K33" s="343"/>
      <c r="L33" s="343"/>
      <c r="M33" s="421"/>
      <c r="N33" s="333"/>
      <c r="O33" s="421"/>
      <c r="P33" s="421"/>
      <c r="Q33" s="421"/>
      <c r="R33" s="407"/>
      <c r="S33" s="407"/>
      <c r="T33" s="407"/>
      <c r="U33" s="407"/>
    </row>
    <row r="34" spans="1:21" s="85" customFormat="1">
      <c r="A34" s="442"/>
      <c r="B34" s="442"/>
      <c r="C34" s="442"/>
      <c r="D34" s="442"/>
      <c r="E34" s="442"/>
      <c r="F34" s="284" t="s">
        <v>157</v>
      </c>
      <c r="G34" s="442"/>
      <c r="H34" s="446"/>
      <c r="I34" s="447"/>
      <c r="J34" s="350"/>
      <c r="K34" s="413"/>
      <c r="L34" s="413"/>
      <c r="M34" s="445">
        <f>M23+M9</f>
        <v>0</v>
      </c>
      <c r="N34" s="445">
        <f>N23+N9</f>
        <v>40237809.159999996</v>
      </c>
      <c r="O34" s="445">
        <f>O23+O9</f>
        <v>11591215.390000001</v>
      </c>
      <c r="P34" s="445">
        <f>P23+P9</f>
        <v>11591215.390000001</v>
      </c>
      <c r="Q34" s="445">
        <f>Q23+Q9</f>
        <v>11591215.390000001</v>
      </c>
      <c r="R34" s="444"/>
      <c r="S34" s="444"/>
      <c r="T34" s="444"/>
      <c r="U34" s="444"/>
    </row>
    <row r="35" spans="1:21" s="71" customFormat="1">
      <c r="M35" s="70"/>
      <c r="N35" s="70"/>
      <c r="O35" s="70"/>
      <c r="P35" s="70"/>
    </row>
    <row r="38" spans="1:21">
      <c r="M38" s="69"/>
    </row>
    <row r="39" spans="1:21">
      <c r="M39" s="69"/>
    </row>
    <row r="40" spans="1:21">
      <c r="M40" s="69"/>
    </row>
    <row r="41" spans="1:21" ht="13.5" customHeight="1">
      <c r="M41" s="69"/>
    </row>
    <row r="42" spans="1:21" ht="13.5" customHeight="1">
      <c r="M42" s="69"/>
    </row>
    <row r="43" spans="1:21" ht="13.5" customHeight="1">
      <c r="M43" s="69"/>
    </row>
    <row r="44" spans="1:21" ht="13.5" customHeight="1">
      <c r="M44" s="69"/>
    </row>
    <row r="45" spans="1:21" ht="14.25" customHeight="1">
      <c r="M45" s="69"/>
    </row>
    <row r="46" spans="1:21">
      <c r="M46" s="69"/>
    </row>
    <row r="47" spans="1:21">
      <c r="M47" s="69"/>
    </row>
  </sheetData>
  <autoFilter ref="R8:U25"/>
  <mergeCells count="16">
    <mergeCell ref="A1:U1"/>
    <mergeCell ref="A2:U2"/>
    <mergeCell ref="A4:U4"/>
    <mergeCell ref="A5:U5"/>
    <mergeCell ref="A6:A8"/>
    <mergeCell ref="B6:B8"/>
    <mergeCell ref="C6:C8"/>
    <mergeCell ref="D6:D8"/>
    <mergeCell ref="E6:E8"/>
    <mergeCell ref="F6:F8"/>
    <mergeCell ref="G6:G8"/>
    <mergeCell ref="H6:U6"/>
    <mergeCell ref="H7:J7"/>
    <mergeCell ref="K7:L7"/>
    <mergeCell ref="M7:Q7"/>
    <mergeCell ref="R7:U7"/>
  </mergeCells>
  <printOptions horizontalCentered="1"/>
  <pageMargins left="0.19685039370078741" right="0.11811023622047245" top="1.6535433070866143" bottom="0.47244094488188981" header="0.19685039370078741" footer="0.19685039370078741"/>
  <pageSetup scale="59" orientation="landscape" r:id="rId1"/>
  <headerFooter scaleWithDoc="0">
    <oddHeader>&amp;C&amp;G</oddHeader>
    <oddFooter>&amp;C&amp;G</oddFooter>
  </headerFooter>
  <rowBreaks count="1" manualBreakCount="1">
    <brk id="28" max="20" man="1"/>
  </rowBreaks>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U35"/>
  <sheetViews>
    <sheetView showGridLines="0" view="pageLayout" topLeftCell="A2" zoomScale="70" zoomScaleNormal="115" zoomScaleSheetLayoutView="70" zoomScalePageLayoutView="70" workbookViewId="0">
      <selection activeCell="M28" sqref="M28"/>
    </sheetView>
  </sheetViews>
  <sheetFormatPr baseColWidth="10" defaultRowHeight="13.5"/>
  <cols>
    <col min="1" max="1" width="3.85546875" style="69" customWidth="1"/>
    <col min="2" max="4" width="3.140625" style="69" customWidth="1"/>
    <col min="5" max="5" width="4" style="69" customWidth="1"/>
    <col min="6" max="6" width="29.140625" style="69" customWidth="1"/>
    <col min="7" max="7" width="10.42578125" style="69" customWidth="1"/>
    <col min="8" max="8" width="11.28515625" style="69" customWidth="1"/>
    <col min="9" max="9" width="11" style="69" bestFit="1" customWidth="1"/>
    <col min="10" max="10" width="13.140625" style="69" customWidth="1"/>
    <col min="11" max="11" width="9" style="69" bestFit="1" customWidth="1"/>
    <col min="12" max="12" width="9" style="69" customWidth="1"/>
    <col min="13" max="14" width="15" style="70" customWidth="1"/>
    <col min="15" max="15" width="13.42578125" style="70" customWidth="1"/>
    <col min="16" max="16" width="13.7109375" style="70" customWidth="1"/>
    <col min="17" max="17" width="14.28515625" style="71" customWidth="1"/>
    <col min="18" max="18" width="11" style="69" customWidth="1"/>
    <col min="19" max="19" width="10" style="69" customWidth="1"/>
    <col min="20" max="20" width="9.28515625" style="69" customWidth="1"/>
    <col min="21" max="21" width="11.7109375" style="69" customWidth="1"/>
    <col min="22" max="22" width="11.42578125" style="69"/>
    <col min="23" max="23" width="17.85546875" style="69" bestFit="1" customWidth="1"/>
    <col min="24" max="16384" width="11.42578125" style="69"/>
  </cols>
  <sheetData>
    <row r="1" spans="1:21" ht="25.15" customHeight="1">
      <c r="A1" s="686" t="s">
        <v>160</v>
      </c>
      <c r="B1" s="687"/>
      <c r="C1" s="687"/>
      <c r="D1" s="687"/>
      <c r="E1" s="687"/>
      <c r="F1" s="687"/>
      <c r="G1" s="687"/>
      <c r="H1" s="687"/>
      <c r="I1" s="687"/>
      <c r="J1" s="687"/>
      <c r="K1" s="687"/>
      <c r="L1" s="687"/>
      <c r="M1" s="687"/>
      <c r="N1" s="687"/>
      <c r="O1" s="687"/>
      <c r="P1" s="687"/>
      <c r="Q1" s="687"/>
      <c r="R1" s="687"/>
      <c r="S1" s="687"/>
      <c r="T1" s="687"/>
      <c r="U1" s="688"/>
    </row>
    <row r="2" spans="1:21" ht="25.15" customHeight="1">
      <c r="A2" s="689" t="s">
        <v>178</v>
      </c>
      <c r="B2" s="690"/>
      <c r="C2" s="690"/>
      <c r="D2" s="690"/>
      <c r="E2" s="690"/>
      <c r="F2" s="690"/>
      <c r="G2" s="690"/>
      <c r="H2" s="690"/>
      <c r="I2" s="690"/>
      <c r="J2" s="690"/>
      <c r="K2" s="690"/>
      <c r="L2" s="690"/>
      <c r="M2" s="690"/>
      <c r="N2" s="690"/>
      <c r="O2" s="690"/>
      <c r="P2" s="690"/>
      <c r="Q2" s="690"/>
      <c r="R2" s="690"/>
      <c r="S2" s="690"/>
      <c r="T2" s="690"/>
      <c r="U2" s="691"/>
    </row>
    <row r="3" spans="1:21" ht="6" customHeight="1">
      <c r="U3" s="72"/>
    </row>
    <row r="4" spans="1:21" ht="20.100000000000001" customHeight="1">
      <c r="A4" s="643" t="s">
        <v>162</v>
      </c>
      <c r="B4" s="692"/>
      <c r="C4" s="692"/>
      <c r="D4" s="692"/>
      <c r="E4" s="692"/>
      <c r="F4" s="692"/>
      <c r="G4" s="692"/>
      <c r="H4" s="692"/>
      <c r="I4" s="692"/>
      <c r="J4" s="692"/>
      <c r="K4" s="692"/>
      <c r="L4" s="692"/>
      <c r="M4" s="692"/>
      <c r="N4" s="692"/>
      <c r="O4" s="692"/>
      <c r="P4" s="692"/>
      <c r="Q4" s="692"/>
      <c r="R4" s="692"/>
      <c r="S4" s="692"/>
      <c r="T4" s="692"/>
      <c r="U4" s="693"/>
    </row>
    <row r="5" spans="1:21" ht="20.100000000000001" customHeight="1">
      <c r="A5" s="694" t="s">
        <v>189</v>
      </c>
      <c r="B5" s="695"/>
      <c r="C5" s="695"/>
      <c r="D5" s="695"/>
      <c r="E5" s="695"/>
      <c r="F5" s="695"/>
      <c r="G5" s="695"/>
      <c r="H5" s="695"/>
      <c r="I5" s="695"/>
      <c r="J5" s="695"/>
      <c r="K5" s="695"/>
      <c r="L5" s="695"/>
      <c r="M5" s="695"/>
      <c r="N5" s="695"/>
      <c r="O5" s="695"/>
      <c r="P5" s="695"/>
      <c r="Q5" s="695"/>
      <c r="R5" s="695"/>
      <c r="S5" s="695"/>
      <c r="T5" s="695"/>
      <c r="U5" s="696"/>
    </row>
    <row r="6" spans="1:21" ht="15" customHeight="1">
      <c r="A6" s="697" t="s">
        <v>23</v>
      </c>
      <c r="B6" s="700" t="s">
        <v>15</v>
      </c>
      <c r="C6" s="700" t="s">
        <v>13</v>
      </c>
      <c r="D6" s="700" t="s">
        <v>14</v>
      </c>
      <c r="E6" s="700" t="s">
        <v>7</v>
      </c>
      <c r="F6" s="700" t="s">
        <v>8</v>
      </c>
      <c r="G6" s="700" t="s">
        <v>87</v>
      </c>
      <c r="H6" s="703" t="s">
        <v>88</v>
      </c>
      <c r="I6" s="704"/>
      <c r="J6" s="704"/>
      <c r="K6" s="704"/>
      <c r="L6" s="704"/>
      <c r="M6" s="704"/>
      <c r="N6" s="704"/>
      <c r="O6" s="704"/>
      <c r="P6" s="704"/>
      <c r="Q6" s="704"/>
      <c r="R6" s="704"/>
      <c r="S6" s="704"/>
      <c r="T6" s="704"/>
      <c r="U6" s="705"/>
    </row>
    <row r="7" spans="1:21" ht="15" customHeight="1">
      <c r="A7" s="698"/>
      <c r="B7" s="701"/>
      <c r="C7" s="701"/>
      <c r="D7" s="701"/>
      <c r="E7" s="701"/>
      <c r="F7" s="701"/>
      <c r="G7" s="701"/>
      <c r="H7" s="703" t="s">
        <v>89</v>
      </c>
      <c r="I7" s="704"/>
      <c r="J7" s="705"/>
      <c r="K7" s="703" t="s">
        <v>163</v>
      </c>
      <c r="L7" s="705"/>
      <c r="M7" s="703" t="s">
        <v>90</v>
      </c>
      <c r="N7" s="704"/>
      <c r="O7" s="704"/>
      <c r="P7" s="704"/>
      <c r="Q7" s="705"/>
      <c r="R7" s="706" t="s">
        <v>163</v>
      </c>
      <c r="S7" s="707"/>
      <c r="T7" s="707"/>
      <c r="U7" s="708"/>
    </row>
    <row r="8" spans="1:21" ht="31.5" customHeight="1">
      <c r="A8" s="699"/>
      <c r="B8" s="702"/>
      <c r="C8" s="702"/>
      <c r="D8" s="702"/>
      <c r="E8" s="702"/>
      <c r="F8" s="702"/>
      <c r="G8" s="702"/>
      <c r="H8" s="73" t="s">
        <v>164</v>
      </c>
      <c r="I8" s="73" t="s">
        <v>165</v>
      </c>
      <c r="J8" s="73" t="s">
        <v>166</v>
      </c>
      <c r="K8" s="74" t="s">
        <v>167</v>
      </c>
      <c r="L8" s="74" t="s">
        <v>168</v>
      </c>
      <c r="M8" s="74" t="s">
        <v>169</v>
      </c>
      <c r="N8" s="74" t="s">
        <v>170</v>
      </c>
      <c r="O8" s="74" t="s">
        <v>171</v>
      </c>
      <c r="P8" s="74" t="s">
        <v>172</v>
      </c>
      <c r="Q8" s="74" t="s">
        <v>173</v>
      </c>
      <c r="R8" s="74" t="s">
        <v>174</v>
      </c>
      <c r="S8" s="74" t="s">
        <v>175</v>
      </c>
      <c r="T8" s="74" t="s">
        <v>176</v>
      </c>
      <c r="U8" s="74" t="s">
        <v>177</v>
      </c>
    </row>
    <row r="9" spans="1:21" s="71" customFormat="1" ht="38.25" customHeight="1">
      <c r="A9" s="403">
        <v>4</v>
      </c>
      <c r="B9" s="403"/>
      <c r="C9" s="403"/>
      <c r="D9" s="403"/>
      <c r="E9" s="403"/>
      <c r="F9" s="452" t="s">
        <v>136</v>
      </c>
      <c r="G9" s="403"/>
      <c r="H9" s="371"/>
      <c r="I9" s="371"/>
      <c r="J9" s="371"/>
      <c r="K9" s="404"/>
      <c r="L9" s="400"/>
      <c r="M9" s="416">
        <f>+M11+M14</f>
        <v>0</v>
      </c>
      <c r="N9" s="416">
        <f>+N11+N14</f>
        <v>34120500</v>
      </c>
      <c r="O9" s="416">
        <f>+O11+O14</f>
        <v>9117942.9499999993</v>
      </c>
      <c r="P9" s="418">
        <f>+P11+P14</f>
        <v>9117942.9499999993</v>
      </c>
      <c r="Q9" s="418">
        <f>+Q11+Q14</f>
        <v>9117942.9499999993</v>
      </c>
      <c r="R9" s="417"/>
      <c r="S9" s="417"/>
      <c r="T9" s="417"/>
      <c r="U9" s="417"/>
    </row>
    <row r="10" spans="1:21" s="71" customFormat="1">
      <c r="A10" s="403"/>
      <c r="B10" s="403">
        <v>2</v>
      </c>
      <c r="C10" s="403"/>
      <c r="D10" s="403"/>
      <c r="E10" s="403"/>
      <c r="F10" s="453" t="s">
        <v>190</v>
      </c>
      <c r="G10" s="403"/>
      <c r="H10" s="371"/>
      <c r="I10" s="371"/>
      <c r="J10" s="371"/>
      <c r="K10" s="404"/>
      <c r="L10" s="400"/>
      <c r="M10" s="416"/>
      <c r="N10" s="416"/>
      <c r="O10" s="416"/>
      <c r="P10" s="418"/>
      <c r="Q10" s="418"/>
      <c r="R10" s="417"/>
      <c r="S10" s="417"/>
      <c r="T10" s="417"/>
      <c r="U10" s="417"/>
    </row>
    <row r="11" spans="1:21" s="71" customFormat="1" ht="24">
      <c r="A11" s="403"/>
      <c r="B11" s="403"/>
      <c r="C11" s="403">
        <v>2</v>
      </c>
      <c r="D11" s="403"/>
      <c r="E11" s="403"/>
      <c r="F11" s="452" t="s">
        <v>105</v>
      </c>
      <c r="G11" s="406"/>
      <c r="H11" s="371"/>
      <c r="I11" s="371"/>
      <c r="J11" s="371"/>
      <c r="K11" s="404"/>
      <c r="L11" s="400"/>
      <c r="M11" s="419">
        <f t="shared" ref="M11:Q12" si="0">+M12</f>
        <v>0</v>
      </c>
      <c r="N11" s="419">
        <f t="shared" si="0"/>
        <v>19780000</v>
      </c>
      <c r="O11" s="419">
        <f t="shared" si="0"/>
        <v>4161719.77</v>
      </c>
      <c r="P11" s="420">
        <f t="shared" si="0"/>
        <v>4161719.77</v>
      </c>
      <c r="Q11" s="420">
        <f t="shared" si="0"/>
        <v>4161719.77</v>
      </c>
      <c r="R11" s="417"/>
      <c r="S11" s="417"/>
      <c r="T11" s="417"/>
      <c r="U11" s="417"/>
    </row>
    <row r="12" spans="1:21" s="71" customFormat="1" ht="17.25" customHeight="1">
      <c r="A12" s="403"/>
      <c r="B12" s="403"/>
      <c r="C12" s="403"/>
      <c r="D12" s="403">
        <v>1</v>
      </c>
      <c r="E12" s="403"/>
      <c r="F12" s="452" t="s">
        <v>143</v>
      </c>
      <c r="G12" s="406"/>
      <c r="H12" s="371"/>
      <c r="I12" s="371"/>
      <c r="J12" s="371"/>
      <c r="K12" s="404"/>
      <c r="L12" s="400"/>
      <c r="M12" s="419">
        <f t="shared" si="0"/>
        <v>0</v>
      </c>
      <c r="N12" s="419">
        <f t="shared" si="0"/>
        <v>19780000</v>
      </c>
      <c r="O12" s="419">
        <f t="shared" si="0"/>
        <v>4161719.77</v>
      </c>
      <c r="P12" s="420">
        <f t="shared" si="0"/>
        <v>4161719.77</v>
      </c>
      <c r="Q12" s="420">
        <f t="shared" si="0"/>
        <v>4161719.77</v>
      </c>
      <c r="R12" s="417"/>
      <c r="S12" s="417"/>
      <c r="T12" s="417"/>
      <c r="U12" s="417"/>
    </row>
    <row r="13" spans="1:21" s="85" customFormat="1" ht="35.25" customHeight="1">
      <c r="A13" s="359"/>
      <c r="B13" s="359"/>
      <c r="C13" s="359"/>
      <c r="D13" s="359"/>
      <c r="E13" s="359">
        <v>219</v>
      </c>
      <c r="F13" s="380" t="s">
        <v>66</v>
      </c>
      <c r="G13" s="371" t="s">
        <v>67</v>
      </c>
      <c r="H13" s="372">
        <v>5</v>
      </c>
      <c r="I13" s="372">
        <v>6.73</v>
      </c>
      <c r="J13" s="372">
        <v>997</v>
      </c>
      <c r="K13" s="401">
        <f>IFERROR(J13/H13*100,0)</f>
        <v>19940</v>
      </c>
      <c r="L13" s="401">
        <f>IFERROR(J13/I13*100,0)</f>
        <v>14814.264487369985</v>
      </c>
      <c r="M13" s="421">
        <v>0</v>
      </c>
      <c r="N13" s="333">
        <v>19780000</v>
      </c>
      <c r="O13" s="421">
        <v>4161719.77</v>
      </c>
      <c r="P13" s="422">
        <v>4161719.77</v>
      </c>
      <c r="Q13" s="422">
        <v>4161719.77</v>
      </c>
      <c r="R13" s="462">
        <f>IFERROR(O13/M13*100,0)</f>
        <v>0</v>
      </c>
      <c r="S13" s="462">
        <f>IFERROR(O13/N13*100,0)</f>
        <v>21.040039282103134</v>
      </c>
      <c r="T13" s="462">
        <f>IFERROR(P13/M13*100,0)</f>
        <v>0</v>
      </c>
      <c r="U13" s="462">
        <f>IFERROR(P13/N13*100,0)</f>
        <v>21.040039282103134</v>
      </c>
    </row>
    <row r="14" spans="1:21" s="85" customFormat="1" ht="18" customHeight="1">
      <c r="A14" s="359"/>
      <c r="B14" s="359"/>
      <c r="C14" s="359"/>
      <c r="D14" s="359">
        <v>4</v>
      </c>
      <c r="E14" s="359"/>
      <c r="F14" s="380" t="s">
        <v>70</v>
      </c>
      <c r="G14" s="371"/>
      <c r="H14" s="371"/>
      <c r="I14" s="371"/>
      <c r="J14" s="371"/>
      <c r="K14" s="401"/>
      <c r="L14" s="401"/>
      <c r="M14" s="421">
        <f>M15</f>
        <v>0</v>
      </c>
      <c r="N14" s="421">
        <f>N15</f>
        <v>14340500</v>
      </c>
      <c r="O14" s="421">
        <f>O15</f>
        <v>4956223.18</v>
      </c>
      <c r="P14" s="422">
        <f>P15</f>
        <v>4956223.18</v>
      </c>
      <c r="Q14" s="422">
        <f>Q15</f>
        <v>4956223.18</v>
      </c>
      <c r="R14" s="462"/>
      <c r="S14" s="462"/>
      <c r="T14" s="462"/>
      <c r="U14" s="462"/>
    </row>
    <row r="15" spans="1:21" s="85" customFormat="1" ht="18.75" customHeight="1">
      <c r="A15" s="359"/>
      <c r="B15" s="359"/>
      <c r="C15" s="359"/>
      <c r="D15" s="359"/>
      <c r="E15" s="359">
        <v>223</v>
      </c>
      <c r="F15" s="380" t="s">
        <v>70</v>
      </c>
      <c r="G15" s="371" t="s">
        <v>71</v>
      </c>
      <c r="H15" s="389">
        <v>0</v>
      </c>
      <c r="I15" s="372">
        <v>595.20000000000005</v>
      </c>
      <c r="J15" s="372">
        <v>2202</v>
      </c>
      <c r="K15" s="401">
        <f t="shared" ref="K15" si="1">IFERROR(J15/H15*100,0)</f>
        <v>0</v>
      </c>
      <c r="L15" s="401">
        <f t="shared" ref="L15" si="2">IFERROR(J15/I15*100,0)</f>
        <v>369.95967741935482</v>
      </c>
      <c r="M15" s="421">
        <v>0</v>
      </c>
      <c r="N15" s="421">
        <v>14340500</v>
      </c>
      <c r="O15" s="421">
        <v>4956223.18</v>
      </c>
      <c r="P15" s="422">
        <v>4956223.18</v>
      </c>
      <c r="Q15" s="422">
        <v>4956223.18</v>
      </c>
      <c r="R15" s="462">
        <f t="shared" ref="R15" si="3">IFERROR(O15/M15*100,0)</f>
        <v>0</v>
      </c>
      <c r="S15" s="462">
        <f t="shared" ref="S15" si="4">IFERROR(O15/N15*100,0)</f>
        <v>34.561020745441226</v>
      </c>
      <c r="T15" s="462">
        <f t="shared" ref="T15" si="5">IFERROR(P15/M15*100,0)</f>
        <v>0</v>
      </c>
      <c r="U15" s="462">
        <f t="shared" ref="U15" si="6">IFERROR(P15/N15*100,0)</f>
        <v>34.561020745441226</v>
      </c>
    </row>
    <row r="16" spans="1:21" s="71" customFormat="1">
      <c r="A16" s="403"/>
      <c r="B16" s="403"/>
      <c r="C16" s="403"/>
      <c r="D16" s="403"/>
      <c r="E16" s="403"/>
      <c r="F16" s="452"/>
      <c r="G16" s="406"/>
      <c r="H16" s="371"/>
      <c r="I16" s="371"/>
      <c r="J16" s="371"/>
      <c r="K16" s="449"/>
      <c r="L16" s="450"/>
      <c r="M16" s="419"/>
      <c r="N16" s="419"/>
      <c r="O16" s="419"/>
      <c r="P16" s="420"/>
      <c r="Q16" s="420"/>
      <c r="R16" s="417"/>
      <c r="S16" s="417"/>
      <c r="T16" s="417"/>
      <c r="U16" s="417"/>
    </row>
    <row r="17" spans="1:21" s="71" customFormat="1">
      <c r="A17" s="403"/>
      <c r="B17" s="403"/>
      <c r="C17" s="403"/>
      <c r="D17" s="403"/>
      <c r="E17" s="403"/>
      <c r="F17" s="452"/>
      <c r="G17" s="406"/>
      <c r="H17" s="371"/>
      <c r="I17" s="371"/>
      <c r="J17" s="371"/>
      <c r="K17" s="400"/>
      <c r="L17" s="400"/>
      <c r="M17" s="451"/>
      <c r="N17" s="451"/>
      <c r="O17" s="419"/>
      <c r="P17" s="420"/>
      <c r="Q17" s="423"/>
      <c r="R17" s="417"/>
      <c r="S17" s="417"/>
      <c r="T17" s="417"/>
      <c r="U17" s="417"/>
    </row>
    <row r="18" spans="1:21" s="71" customFormat="1">
      <c r="A18" s="403"/>
      <c r="B18" s="403"/>
      <c r="C18" s="403"/>
      <c r="D18" s="403"/>
      <c r="E18" s="403"/>
      <c r="F18" s="408"/>
      <c r="G18" s="403"/>
      <c r="H18" s="409"/>
      <c r="I18" s="383"/>
      <c r="J18" s="371"/>
      <c r="K18" s="404"/>
      <c r="L18" s="404"/>
      <c r="M18" s="419"/>
      <c r="N18" s="419"/>
      <c r="O18" s="419"/>
      <c r="P18" s="420"/>
      <c r="Q18" s="423"/>
      <c r="R18" s="424"/>
      <c r="S18" s="424"/>
      <c r="T18" s="424"/>
      <c r="U18" s="424"/>
    </row>
    <row r="19" spans="1:21" s="71" customFormat="1">
      <c r="A19" s="410"/>
      <c r="B19" s="410"/>
      <c r="C19" s="410"/>
      <c r="D19" s="410"/>
      <c r="E19" s="410"/>
      <c r="F19" s="411" t="s">
        <v>157</v>
      </c>
      <c r="G19" s="410"/>
      <c r="H19" s="412"/>
      <c r="I19" s="413"/>
      <c r="J19" s="378"/>
      <c r="K19" s="414"/>
      <c r="L19" s="414"/>
      <c r="M19" s="425">
        <f>+M9</f>
        <v>0</v>
      </c>
      <c r="N19" s="425">
        <f>+N9</f>
        <v>34120500</v>
      </c>
      <c r="O19" s="425">
        <f>+O9</f>
        <v>9117942.9499999993</v>
      </c>
      <c r="P19" s="426">
        <f>+P9</f>
        <v>9117942.9499999993</v>
      </c>
      <c r="Q19" s="426">
        <f>+Q9</f>
        <v>9117942.9499999993</v>
      </c>
      <c r="R19" s="427"/>
      <c r="S19" s="427"/>
      <c r="T19" s="427"/>
      <c r="U19" s="427"/>
    </row>
    <row r="20" spans="1:21" s="71" customFormat="1">
      <c r="M20" s="70"/>
      <c r="N20" s="70"/>
      <c r="O20" s="70"/>
      <c r="P20" s="70"/>
    </row>
    <row r="23" spans="1:21">
      <c r="M23" s="69"/>
      <c r="N23" s="69"/>
      <c r="O23" s="69"/>
    </row>
    <row r="24" spans="1:21">
      <c r="M24" s="69"/>
      <c r="N24" s="69"/>
      <c r="O24" s="69"/>
    </row>
    <row r="25" spans="1:21">
      <c r="M25" s="69"/>
      <c r="N25" s="69"/>
      <c r="O25" s="69"/>
    </row>
    <row r="26" spans="1:21" ht="13.5" customHeight="1">
      <c r="M26" s="69"/>
      <c r="N26" s="69"/>
      <c r="O26" s="69"/>
    </row>
    <row r="27" spans="1:21" ht="13.5" customHeight="1">
      <c r="M27" s="69"/>
      <c r="N27" s="69"/>
      <c r="O27" s="69"/>
    </row>
    <row r="28" spans="1:21" ht="13.5" customHeight="1">
      <c r="M28" s="69"/>
      <c r="N28" s="69"/>
      <c r="O28" s="69"/>
    </row>
    <row r="29" spans="1:21" ht="13.5" customHeight="1">
      <c r="M29" s="69"/>
      <c r="N29" s="69"/>
      <c r="O29" s="69"/>
    </row>
    <row r="30" spans="1:21" ht="14.25" customHeight="1">
      <c r="M30" s="69"/>
      <c r="N30" s="69"/>
      <c r="O30" s="69"/>
    </row>
    <row r="31" spans="1:21">
      <c r="M31" s="69"/>
      <c r="N31" s="69"/>
      <c r="O31" s="69"/>
    </row>
    <row r="32" spans="1:21">
      <c r="M32" s="69"/>
      <c r="N32" s="69"/>
      <c r="O32" s="69"/>
    </row>
    <row r="33" spans="13:15">
      <c r="M33" s="69"/>
      <c r="N33" s="69"/>
      <c r="O33" s="69"/>
    </row>
    <row r="34" spans="13:15">
      <c r="M34" s="69"/>
      <c r="N34" s="69"/>
      <c r="O34" s="69"/>
    </row>
    <row r="35" spans="13:15">
      <c r="M35" s="69"/>
      <c r="N35" s="69"/>
      <c r="O35" s="69"/>
    </row>
  </sheetData>
  <autoFilter ref="R8:U17"/>
  <mergeCells count="16">
    <mergeCell ref="A1:U1"/>
    <mergeCell ref="A2:U2"/>
    <mergeCell ref="A4:U4"/>
    <mergeCell ref="A5:U5"/>
    <mergeCell ref="A6:A8"/>
    <mergeCell ref="B6:B8"/>
    <mergeCell ref="C6:C8"/>
    <mergeCell ref="D6:D8"/>
    <mergeCell ref="E6:E8"/>
    <mergeCell ref="F6:F8"/>
    <mergeCell ref="G6:G8"/>
    <mergeCell ref="H6:U6"/>
    <mergeCell ref="H7:J7"/>
    <mergeCell ref="K7:L7"/>
    <mergeCell ref="M7:Q7"/>
    <mergeCell ref="R7:U7"/>
  </mergeCells>
  <printOptions horizontalCentered="1"/>
  <pageMargins left="0.19685039370078741" right="0.11811023622047245" top="1.6535433070866143" bottom="0.47244094488188981" header="0.19685039370078741" footer="0.19685039370078741"/>
  <pageSetup scale="59" orientation="landscape" r:id="rId1"/>
  <headerFooter scaleWithDoc="0">
    <oddHeader>&amp;C&amp;G</oddHeader>
    <oddFooter>&amp;C&amp;G</oddFoot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U35"/>
  <sheetViews>
    <sheetView showGridLines="0" view="pageLayout" topLeftCell="A4" zoomScale="55" zoomScaleNormal="40" zoomScaleSheetLayoutView="70" zoomScalePageLayoutView="55" workbookViewId="0">
      <selection activeCell="P18" sqref="P18"/>
    </sheetView>
  </sheetViews>
  <sheetFormatPr baseColWidth="10" defaultRowHeight="13.5"/>
  <cols>
    <col min="1" max="1" width="4.85546875" style="69" bestFit="1" customWidth="1"/>
    <col min="2" max="2" width="3.140625" style="69" bestFit="1" customWidth="1"/>
    <col min="3" max="3" width="2.7109375" style="69" bestFit="1" customWidth="1"/>
    <col min="4" max="4" width="4" style="69" bestFit="1" customWidth="1"/>
    <col min="5" max="5" width="4.140625" style="69" customWidth="1"/>
    <col min="6" max="6" width="31.7109375" style="69" customWidth="1"/>
    <col min="7" max="7" width="10" style="69" bestFit="1" customWidth="1"/>
    <col min="8" max="8" width="12.140625" style="69" customWidth="1"/>
    <col min="9" max="9" width="17" style="69" customWidth="1"/>
    <col min="10" max="10" width="15.28515625" style="69" customWidth="1"/>
    <col min="11" max="11" width="12.5703125" style="69" bestFit="1" customWidth="1"/>
    <col min="12" max="12" width="8.5703125" style="69" bestFit="1" customWidth="1"/>
    <col min="13" max="14" width="17.140625" style="70" bestFit="1" customWidth="1"/>
    <col min="15" max="16" width="16.42578125" style="70" bestFit="1" customWidth="1"/>
    <col min="17" max="17" width="16.42578125" style="71" bestFit="1" customWidth="1"/>
    <col min="18" max="21" width="13.85546875" style="69" bestFit="1" customWidth="1"/>
    <col min="22" max="22" width="11.42578125" style="69"/>
    <col min="23" max="23" width="17.85546875" style="69" bestFit="1" customWidth="1"/>
    <col min="24" max="16384" width="11.42578125" style="69"/>
  </cols>
  <sheetData>
    <row r="1" spans="1:21" ht="25.15" customHeight="1">
      <c r="A1" s="686" t="s">
        <v>160</v>
      </c>
      <c r="B1" s="687"/>
      <c r="C1" s="687"/>
      <c r="D1" s="687"/>
      <c r="E1" s="687"/>
      <c r="F1" s="687"/>
      <c r="G1" s="687"/>
      <c r="H1" s="687"/>
      <c r="I1" s="687"/>
      <c r="J1" s="687"/>
      <c r="K1" s="687"/>
      <c r="L1" s="687"/>
      <c r="M1" s="687"/>
      <c r="N1" s="687"/>
      <c r="O1" s="687"/>
      <c r="P1" s="687"/>
      <c r="Q1" s="687"/>
      <c r="R1" s="687"/>
      <c r="S1" s="687"/>
      <c r="T1" s="687"/>
      <c r="U1" s="688"/>
    </row>
    <row r="2" spans="1:21" ht="33" customHeight="1">
      <c r="A2" s="689" t="s">
        <v>78</v>
      </c>
      <c r="B2" s="690"/>
      <c r="C2" s="690"/>
      <c r="D2" s="690"/>
      <c r="E2" s="690"/>
      <c r="F2" s="690"/>
      <c r="G2" s="690"/>
      <c r="H2" s="690"/>
      <c r="I2" s="690"/>
      <c r="J2" s="690"/>
      <c r="K2" s="690"/>
      <c r="L2" s="690"/>
      <c r="M2" s="690"/>
      <c r="N2" s="690"/>
      <c r="O2" s="690"/>
      <c r="P2" s="690"/>
      <c r="Q2" s="690"/>
      <c r="R2" s="690"/>
      <c r="S2" s="690"/>
      <c r="T2" s="690"/>
      <c r="U2" s="691"/>
    </row>
    <row r="3" spans="1:21" ht="9.75" customHeight="1">
      <c r="U3" s="72"/>
    </row>
    <row r="4" spans="1:21" ht="20.100000000000001" customHeight="1">
      <c r="A4" s="643" t="s">
        <v>162</v>
      </c>
      <c r="B4" s="692"/>
      <c r="C4" s="692"/>
      <c r="D4" s="692"/>
      <c r="E4" s="692"/>
      <c r="F4" s="692"/>
      <c r="G4" s="692"/>
      <c r="H4" s="692"/>
      <c r="I4" s="692"/>
      <c r="J4" s="692"/>
      <c r="K4" s="692"/>
      <c r="L4" s="692"/>
      <c r="M4" s="692"/>
      <c r="N4" s="692"/>
      <c r="O4" s="692"/>
      <c r="P4" s="692"/>
      <c r="Q4" s="692"/>
      <c r="R4" s="692"/>
      <c r="S4" s="692"/>
      <c r="T4" s="692"/>
      <c r="U4" s="693"/>
    </row>
    <row r="5" spans="1:21" ht="20.100000000000001" customHeight="1">
      <c r="A5" s="694" t="s">
        <v>189</v>
      </c>
      <c r="B5" s="695"/>
      <c r="C5" s="695"/>
      <c r="D5" s="695"/>
      <c r="E5" s="695"/>
      <c r="F5" s="695"/>
      <c r="G5" s="695"/>
      <c r="H5" s="695"/>
      <c r="I5" s="695"/>
      <c r="J5" s="695"/>
      <c r="K5" s="695"/>
      <c r="L5" s="695"/>
      <c r="M5" s="695"/>
      <c r="N5" s="695"/>
      <c r="O5" s="695"/>
      <c r="P5" s="695"/>
      <c r="Q5" s="695"/>
      <c r="R5" s="695"/>
      <c r="S5" s="695"/>
      <c r="T5" s="695"/>
      <c r="U5" s="696"/>
    </row>
    <row r="6" spans="1:21" ht="15" customHeight="1">
      <c r="A6" s="697" t="s">
        <v>23</v>
      </c>
      <c r="B6" s="700" t="s">
        <v>15</v>
      </c>
      <c r="C6" s="700" t="s">
        <v>13</v>
      </c>
      <c r="D6" s="700" t="s">
        <v>14</v>
      </c>
      <c r="E6" s="700" t="s">
        <v>7</v>
      </c>
      <c r="F6" s="700" t="s">
        <v>8</v>
      </c>
      <c r="G6" s="700" t="s">
        <v>87</v>
      </c>
      <c r="H6" s="703" t="s">
        <v>88</v>
      </c>
      <c r="I6" s="704"/>
      <c r="J6" s="704"/>
      <c r="K6" s="704"/>
      <c r="L6" s="704"/>
      <c r="M6" s="704"/>
      <c r="N6" s="704"/>
      <c r="O6" s="704"/>
      <c r="P6" s="704"/>
      <c r="Q6" s="704"/>
      <c r="R6" s="704"/>
      <c r="S6" s="704"/>
      <c r="T6" s="704"/>
      <c r="U6" s="705"/>
    </row>
    <row r="7" spans="1:21" ht="15" customHeight="1">
      <c r="A7" s="698"/>
      <c r="B7" s="701"/>
      <c r="C7" s="701"/>
      <c r="D7" s="701"/>
      <c r="E7" s="701"/>
      <c r="F7" s="701"/>
      <c r="G7" s="701"/>
      <c r="H7" s="703" t="s">
        <v>89</v>
      </c>
      <c r="I7" s="704"/>
      <c r="J7" s="705"/>
      <c r="K7" s="703" t="s">
        <v>163</v>
      </c>
      <c r="L7" s="705"/>
      <c r="M7" s="703" t="s">
        <v>90</v>
      </c>
      <c r="N7" s="704"/>
      <c r="O7" s="704"/>
      <c r="P7" s="704"/>
      <c r="Q7" s="705"/>
      <c r="R7" s="706" t="s">
        <v>163</v>
      </c>
      <c r="S7" s="707"/>
      <c r="T7" s="707"/>
      <c r="U7" s="708"/>
    </row>
    <row r="8" spans="1:21" ht="39" customHeight="1">
      <c r="A8" s="699"/>
      <c r="B8" s="702"/>
      <c r="C8" s="702"/>
      <c r="D8" s="702"/>
      <c r="E8" s="702"/>
      <c r="F8" s="702"/>
      <c r="G8" s="702"/>
      <c r="H8" s="73" t="s">
        <v>164</v>
      </c>
      <c r="I8" s="73" t="s">
        <v>165</v>
      </c>
      <c r="J8" s="73" t="s">
        <v>166</v>
      </c>
      <c r="K8" s="74" t="s">
        <v>167</v>
      </c>
      <c r="L8" s="74" t="s">
        <v>168</v>
      </c>
      <c r="M8" s="74" t="s">
        <v>169</v>
      </c>
      <c r="N8" s="74" t="s">
        <v>170</v>
      </c>
      <c r="O8" s="74" t="s">
        <v>171</v>
      </c>
      <c r="P8" s="74" t="s">
        <v>172</v>
      </c>
      <c r="Q8" s="74" t="s">
        <v>173</v>
      </c>
      <c r="R8" s="74" t="s">
        <v>174</v>
      </c>
      <c r="S8" s="74" t="s">
        <v>175</v>
      </c>
      <c r="T8" s="74" t="s">
        <v>176</v>
      </c>
      <c r="U8" s="74" t="s">
        <v>177</v>
      </c>
    </row>
    <row r="9" spans="1:21" s="75" customFormat="1" ht="24">
      <c r="A9" s="454">
        <v>2</v>
      </c>
      <c r="B9" s="454"/>
      <c r="C9" s="454"/>
      <c r="D9" s="454"/>
      <c r="E9" s="454"/>
      <c r="F9" s="455" t="s">
        <v>124</v>
      </c>
      <c r="G9" s="456"/>
      <c r="H9" s="386"/>
      <c r="I9" s="386"/>
      <c r="J9" s="386"/>
      <c r="K9" s="466"/>
      <c r="L9" s="467"/>
      <c r="M9" s="416">
        <f>M10</f>
        <v>82963670</v>
      </c>
      <c r="N9" s="416">
        <f t="shared" ref="N9:Q10" si="0">N10</f>
        <v>82963670</v>
      </c>
      <c r="O9" s="416">
        <f t="shared" si="0"/>
        <v>34940790.149999999</v>
      </c>
      <c r="P9" s="416">
        <f t="shared" si="0"/>
        <v>34940790.149999999</v>
      </c>
      <c r="Q9" s="416">
        <f t="shared" si="0"/>
        <v>34940790.149999999</v>
      </c>
      <c r="R9" s="400"/>
      <c r="S9" s="400"/>
      <c r="T9" s="400"/>
      <c r="U9" s="400"/>
    </row>
    <row r="10" spans="1:21" s="89" customFormat="1" ht="18.75" customHeight="1">
      <c r="A10" s="363"/>
      <c r="B10" s="363">
        <v>1</v>
      </c>
      <c r="C10" s="363"/>
      <c r="D10" s="363"/>
      <c r="E10" s="363"/>
      <c r="F10" s="388" t="s">
        <v>98</v>
      </c>
      <c r="G10" s="386"/>
      <c r="H10" s="386"/>
      <c r="I10" s="386"/>
      <c r="J10" s="386"/>
      <c r="K10" s="468"/>
      <c r="L10" s="469"/>
      <c r="M10" s="421">
        <f>M11</f>
        <v>82963670</v>
      </c>
      <c r="N10" s="421">
        <f t="shared" si="0"/>
        <v>82963670</v>
      </c>
      <c r="O10" s="421">
        <f t="shared" si="0"/>
        <v>34940790.149999999</v>
      </c>
      <c r="P10" s="421">
        <f t="shared" si="0"/>
        <v>34940790.149999999</v>
      </c>
      <c r="Q10" s="421">
        <f t="shared" si="0"/>
        <v>34940790.149999999</v>
      </c>
      <c r="R10" s="463"/>
      <c r="S10" s="463"/>
      <c r="T10" s="463"/>
      <c r="U10" s="463"/>
    </row>
    <row r="11" spans="1:21" s="89" customFormat="1" ht="24">
      <c r="A11" s="363"/>
      <c r="B11" s="363"/>
      <c r="C11" s="363">
        <v>7</v>
      </c>
      <c r="D11" s="363"/>
      <c r="E11" s="363"/>
      <c r="F11" s="388" t="s">
        <v>125</v>
      </c>
      <c r="G11" s="386"/>
      <c r="H11" s="386"/>
      <c r="I11" s="386"/>
      <c r="J11" s="386"/>
      <c r="K11" s="468"/>
      <c r="L11" s="469"/>
      <c r="M11" s="421">
        <f t="shared" ref="M11:Q12" si="1">+M12</f>
        <v>82963670</v>
      </c>
      <c r="N11" s="421">
        <f t="shared" si="1"/>
        <v>82963670</v>
      </c>
      <c r="O11" s="421">
        <f t="shared" si="1"/>
        <v>34940790.149999999</v>
      </c>
      <c r="P11" s="421">
        <f t="shared" si="1"/>
        <v>34940790.149999999</v>
      </c>
      <c r="Q11" s="421">
        <f t="shared" si="1"/>
        <v>34940790.149999999</v>
      </c>
      <c r="R11" s="463"/>
      <c r="S11" s="463"/>
      <c r="T11" s="463"/>
      <c r="U11" s="463"/>
    </row>
    <row r="12" spans="1:21" s="89" customFormat="1" ht="20.25" customHeight="1">
      <c r="A12" s="363"/>
      <c r="B12" s="363"/>
      <c r="C12" s="363"/>
      <c r="D12" s="363">
        <v>1</v>
      </c>
      <c r="E12" s="363"/>
      <c r="F12" s="388" t="s">
        <v>52</v>
      </c>
      <c r="G12" s="386"/>
      <c r="H12" s="386"/>
      <c r="I12" s="386"/>
      <c r="J12" s="386"/>
      <c r="K12" s="468"/>
      <c r="L12" s="469"/>
      <c r="M12" s="421">
        <f t="shared" si="1"/>
        <v>82963670</v>
      </c>
      <c r="N12" s="421">
        <f t="shared" si="1"/>
        <v>82963670</v>
      </c>
      <c r="O12" s="421">
        <f t="shared" si="1"/>
        <v>34940790.149999999</v>
      </c>
      <c r="P12" s="421">
        <f t="shared" si="1"/>
        <v>34940790.149999999</v>
      </c>
      <c r="Q12" s="421">
        <f t="shared" si="1"/>
        <v>34940790.149999999</v>
      </c>
      <c r="R12" s="440"/>
      <c r="S12" s="440"/>
      <c r="T12" s="440"/>
      <c r="U12" s="463"/>
    </row>
    <row r="13" spans="1:21" s="85" customFormat="1" ht="37.5" customHeight="1">
      <c r="A13" s="363"/>
      <c r="B13" s="363"/>
      <c r="C13" s="363"/>
      <c r="D13" s="363"/>
      <c r="E13" s="363">
        <v>203</v>
      </c>
      <c r="F13" s="388" t="s">
        <v>51</v>
      </c>
      <c r="G13" s="386" t="s">
        <v>52</v>
      </c>
      <c r="H13" s="471">
        <v>126</v>
      </c>
      <c r="I13" s="471">
        <v>126</v>
      </c>
      <c r="J13" s="471">
        <v>63</v>
      </c>
      <c r="K13" s="472">
        <f>J13/H13*100</f>
        <v>50</v>
      </c>
      <c r="L13" s="472">
        <f>J13/I13*100</f>
        <v>50</v>
      </c>
      <c r="M13" s="421">
        <v>82963670</v>
      </c>
      <c r="N13" s="421">
        <v>82963670</v>
      </c>
      <c r="O13" s="421">
        <v>34940790.149999999</v>
      </c>
      <c r="P13" s="421">
        <v>34940790.149999999</v>
      </c>
      <c r="Q13" s="421">
        <v>34940790.149999999</v>
      </c>
      <c r="R13" s="440">
        <f>O13/M13*100</f>
        <v>42.115772060228288</v>
      </c>
      <c r="S13" s="440">
        <f>O13/N13*100</f>
        <v>42.115772060228288</v>
      </c>
      <c r="T13" s="440">
        <f>P13/M13*100</f>
        <v>42.115772060228288</v>
      </c>
      <c r="U13" s="440">
        <f>P13/N13*100</f>
        <v>42.115772060228288</v>
      </c>
    </row>
    <row r="14" spans="1:21" s="85" customFormat="1" ht="35.25" customHeight="1">
      <c r="A14" s="363">
        <v>5</v>
      </c>
      <c r="B14" s="363"/>
      <c r="C14" s="363"/>
      <c r="D14" s="363"/>
      <c r="E14" s="363"/>
      <c r="F14" s="388" t="s">
        <v>150</v>
      </c>
      <c r="G14" s="386"/>
      <c r="H14" s="471"/>
      <c r="I14" s="471"/>
      <c r="J14" s="471"/>
      <c r="K14" s="473"/>
      <c r="L14" s="472"/>
      <c r="M14" s="437">
        <f>M15+M19</f>
        <v>180417968</v>
      </c>
      <c r="N14" s="437">
        <f>N15+N19</f>
        <v>180417968</v>
      </c>
      <c r="O14" s="437">
        <f>O15+O19</f>
        <v>76537419.200000003</v>
      </c>
      <c r="P14" s="437">
        <f>P15+P19</f>
        <v>76537419.200000003</v>
      </c>
      <c r="Q14" s="437">
        <f>Q15+Q19</f>
        <v>76537419.200000003</v>
      </c>
      <c r="R14" s="440"/>
      <c r="S14" s="440"/>
      <c r="T14" s="440"/>
      <c r="U14" s="440"/>
    </row>
    <row r="15" spans="1:21" s="85" customFormat="1" ht="16.5" customHeight="1">
      <c r="A15" s="363"/>
      <c r="B15" s="363">
        <v>1</v>
      </c>
      <c r="C15" s="363"/>
      <c r="D15" s="363"/>
      <c r="E15" s="363"/>
      <c r="F15" s="388" t="s">
        <v>98</v>
      </c>
      <c r="G15" s="386"/>
      <c r="H15" s="471"/>
      <c r="I15" s="471"/>
      <c r="J15" s="471"/>
      <c r="K15" s="473"/>
      <c r="L15" s="472"/>
      <c r="M15" s="421">
        <f>M16</f>
        <v>180417968</v>
      </c>
      <c r="N15" s="421">
        <f t="shared" ref="N15:Q17" si="2">N16</f>
        <v>179355726</v>
      </c>
      <c r="O15" s="421">
        <f t="shared" si="2"/>
        <v>76042781.170000002</v>
      </c>
      <c r="P15" s="421">
        <f t="shared" si="2"/>
        <v>76042781.170000002</v>
      </c>
      <c r="Q15" s="421">
        <f t="shared" si="2"/>
        <v>76042781.170000002</v>
      </c>
      <c r="R15" s="440"/>
      <c r="S15" s="440"/>
      <c r="T15" s="440"/>
      <c r="U15" s="440"/>
    </row>
    <row r="16" spans="1:21" s="85" customFormat="1" ht="28.5" customHeight="1">
      <c r="A16" s="363"/>
      <c r="B16" s="363"/>
      <c r="C16" s="363">
        <v>3</v>
      </c>
      <c r="D16" s="363"/>
      <c r="E16" s="363"/>
      <c r="F16" s="388" t="s">
        <v>151</v>
      </c>
      <c r="G16" s="386"/>
      <c r="H16" s="471"/>
      <c r="I16" s="471"/>
      <c r="J16" s="471"/>
      <c r="K16" s="473"/>
      <c r="L16" s="472"/>
      <c r="M16" s="421">
        <f>M17</f>
        <v>180417968</v>
      </c>
      <c r="N16" s="421">
        <f t="shared" si="2"/>
        <v>179355726</v>
      </c>
      <c r="O16" s="421">
        <f t="shared" si="2"/>
        <v>76042781.170000002</v>
      </c>
      <c r="P16" s="421">
        <f t="shared" si="2"/>
        <v>76042781.170000002</v>
      </c>
      <c r="Q16" s="421">
        <f t="shared" si="2"/>
        <v>76042781.170000002</v>
      </c>
      <c r="R16" s="440"/>
      <c r="S16" s="440"/>
      <c r="T16" s="440"/>
      <c r="U16" s="440"/>
    </row>
    <row r="17" spans="1:21" s="85" customFormat="1" ht="18" customHeight="1">
      <c r="A17" s="363"/>
      <c r="B17" s="363"/>
      <c r="C17" s="363"/>
      <c r="D17" s="363">
        <v>1</v>
      </c>
      <c r="E17" s="363"/>
      <c r="F17" s="388" t="s">
        <v>152</v>
      </c>
      <c r="G17" s="386"/>
      <c r="H17" s="471"/>
      <c r="I17" s="471"/>
      <c r="J17" s="471"/>
      <c r="K17" s="473"/>
      <c r="L17" s="472"/>
      <c r="M17" s="421">
        <f>M18</f>
        <v>180417968</v>
      </c>
      <c r="N17" s="421">
        <f t="shared" si="2"/>
        <v>179355726</v>
      </c>
      <c r="O17" s="421">
        <f t="shared" si="2"/>
        <v>76042781.170000002</v>
      </c>
      <c r="P17" s="421">
        <f t="shared" si="2"/>
        <v>76042781.170000002</v>
      </c>
      <c r="Q17" s="421">
        <f t="shared" si="2"/>
        <v>76042781.170000002</v>
      </c>
      <c r="R17" s="440"/>
      <c r="S17" s="440"/>
      <c r="T17" s="440"/>
      <c r="U17" s="440"/>
    </row>
    <row r="18" spans="1:21" s="85" customFormat="1" ht="18.75" customHeight="1">
      <c r="A18" s="363"/>
      <c r="B18" s="363"/>
      <c r="C18" s="363"/>
      <c r="D18" s="363"/>
      <c r="E18" s="363">
        <v>204</v>
      </c>
      <c r="F18" s="388" t="s">
        <v>153</v>
      </c>
      <c r="G18" s="386" t="s">
        <v>44</v>
      </c>
      <c r="H18" s="471">
        <v>1</v>
      </c>
      <c r="I18" s="471">
        <v>1</v>
      </c>
      <c r="J18" s="471">
        <v>1</v>
      </c>
      <c r="K18" s="472">
        <f>J18/H18*100</f>
        <v>100</v>
      </c>
      <c r="L18" s="472">
        <f>J18/I18*100</f>
        <v>100</v>
      </c>
      <c r="M18" s="421">
        <v>180417968</v>
      </c>
      <c r="N18" s="421">
        <v>179355726</v>
      </c>
      <c r="O18" s="421">
        <v>76042781.170000002</v>
      </c>
      <c r="P18" s="421">
        <v>76042781.170000002</v>
      </c>
      <c r="Q18" s="421">
        <v>76042781.170000002</v>
      </c>
      <c r="R18" s="440">
        <f t="shared" ref="R18" si="3">O18/M18*100</f>
        <v>42.148119731622295</v>
      </c>
      <c r="S18" s="440">
        <f t="shared" ref="S18" si="4">O18/N18*100</f>
        <v>42.397743783212135</v>
      </c>
      <c r="T18" s="440">
        <f t="shared" ref="T18" si="5">P18/M18*100</f>
        <v>42.148119731622295</v>
      </c>
      <c r="U18" s="440">
        <f t="shared" ref="U18:U21" si="6">P18/N18*100</f>
        <v>42.397743783212135</v>
      </c>
    </row>
    <row r="19" spans="1:21" s="85" customFormat="1" ht="20.25" customHeight="1">
      <c r="A19" s="363"/>
      <c r="B19" s="363"/>
      <c r="C19" s="363">
        <v>8</v>
      </c>
      <c r="D19" s="363"/>
      <c r="E19" s="363"/>
      <c r="F19" s="388" t="s">
        <v>154</v>
      </c>
      <c r="G19" s="386"/>
      <c r="H19" s="471"/>
      <c r="I19" s="471"/>
      <c r="J19" s="471"/>
      <c r="K19" s="473"/>
      <c r="L19" s="472"/>
      <c r="M19" s="421">
        <f>M20</f>
        <v>0</v>
      </c>
      <c r="N19" s="421">
        <f t="shared" ref="N19:Q20" si="7">N20</f>
        <v>1062242</v>
      </c>
      <c r="O19" s="421">
        <f t="shared" si="7"/>
        <v>494638.03</v>
      </c>
      <c r="P19" s="421">
        <f t="shared" si="7"/>
        <v>494638.03</v>
      </c>
      <c r="Q19" s="421">
        <f t="shared" si="7"/>
        <v>494638.03</v>
      </c>
      <c r="R19" s="440"/>
      <c r="S19" s="440"/>
      <c r="T19" s="440"/>
      <c r="U19" s="440"/>
    </row>
    <row r="20" spans="1:21" s="85" customFormat="1" ht="18" customHeight="1">
      <c r="A20" s="363"/>
      <c r="B20" s="363"/>
      <c r="C20" s="363"/>
      <c r="D20" s="363">
        <v>5</v>
      </c>
      <c r="E20" s="363"/>
      <c r="F20" s="388" t="s">
        <v>155</v>
      </c>
      <c r="G20" s="386"/>
      <c r="H20" s="471"/>
      <c r="I20" s="471"/>
      <c r="J20" s="471"/>
      <c r="K20" s="473"/>
      <c r="L20" s="472"/>
      <c r="M20" s="421">
        <f>M21</f>
        <v>0</v>
      </c>
      <c r="N20" s="421">
        <f t="shared" si="7"/>
        <v>1062242</v>
      </c>
      <c r="O20" s="421">
        <f t="shared" si="7"/>
        <v>494638.03</v>
      </c>
      <c r="P20" s="421">
        <f t="shared" si="7"/>
        <v>494638.03</v>
      </c>
      <c r="Q20" s="421">
        <f t="shared" si="7"/>
        <v>494638.03</v>
      </c>
      <c r="R20" s="440"/>
      <c r="S20" s="440"/>
      <c r="T20" s="440"/>
      <c r="U20" s="440"/>
    </row>
    <row r="21" spans="1:21" s="85" customFormat="1" ht="21" customHeight="1">
      <c r="A21" s="363"/>
      <c r="B21" s="363"/>
      <c r="C21" s="363"/>
      <c r="D21" s="363"/>
      <c r="E21" s="363">
        <v>201</v>
      </c>
      <c r="F21" s="388" t="s">
        <v>72</v>
      </c>
      <c r="G21" s="386" t="s">
        <v>156</v>
      </c>
      <c r="H21" s="471">
        <v>1</v>
      </c>
      <c r="I21" s="471">
        <v>1</v>
      </c>
      <c r="J21" s="471">
        <v>1</v>
      </c>
      <c r="K21" s="472">
        <f>J21/H21*100</f>
        <v>100</v>
      </c>
      <c r="L21" s="472">
        <f>J21/H21*100</f>
        <v>100</v>
      </c>
      <c r="M21" s="421">
        <v>0</v>
      </c>
      <c r="N21" s="333">
        <v>1062242</v>
      </c>
      <c r="O21" s="421">
        <v>494638.03</v>
      </c>
      <c r="P21" s="421">
        <v>494638.03</v>
      </c>
      <c r="Q21" s="421">
        <v>494638.03</v>
      </c>
      <c r="R21" s="440">
        <f>IFERROR(O21/M21*100,0)</f>
        <v>0</v>
      </c>
      <c r="S21" s="440">
        <f t="shared" ref="S21" si="8">O21/N21*100</f>
        <v>46.565474722332581</v>
      </c>
      <c r="T21" s="440">
        <f>IFERROR(P21/M21*100,0)</f>
        <v>0</v>
      </c>
      <c r="U21" s="440">
        <f t="shared" si="6"/>
        <v>46.565474722332581</v>
      </c>
    </row>
    <row r="22" spans="1:21" s="71" customFormat="1" ht="16.5" customHeight="1">
      <c r="A22" s="454"/>
      <c r="B22" s="454"/>
      <c r="C22" s="454"/>
      <c r="D22" s="454"/>
      <c r="E22" s="454"/>
      <c r="F22" s="457"/>
      <c r="G22" s="454"/>
      <c r="H22" s="474"/>
      <c r="I22" s="473"/>
      <c r="J22" s="471"/>
      <c r="K22" s="432"/>
      <c r="L22" s="432"/>
      <c r="M22" s="419"/>
      <c r="N22" s="419"/>
      <c r="O22" s="419"/>
      <c r="P22" s="419"/>
      <c r="Q22" s="464"/>
      <c r="R22" s="465"/>
      <c r="S22" s="465"/>
      <c r="T22" s="465"/>
      <c r="U22" s="404"/>
    </row>
    <row r="23" spans="1:21" s="71" customFormat="1" ht="19.5" customHeight="1">
      <c r="A23" s="458"/>
      <c r="B23" s="458"/>
      <c r="C23" s="458"/>
      <c r="D23" s="458"/>
      <c r="E23" s="458"/>
      <c r="F23" s="459" t="s">
        <v>157</v>
      </c>
      <c r="G23" s="458"/>
      <c r="H23" s="460"/>
      <c r="I23" s="461"/>
      <c r="J23" s="387"/>
      <c r="K23" s="470"/>
      <c r="L23" s="470"/>
      <c r="M23" s="426">
        <f>+M9+M14</f>
        <v>263381638</v>
      </c>
      <c r="N23" s="426">
        <f>+N9+N14</f>
        <v>263381638</v>
      </c>
      <c r="O23" s="426">
        <f>+O9+O14</f>
        <v>111478209.34999999</v>
      </c>
      <c r="P23" s="426">
        <f>+P9+P14</f>
        <v>111478209.34999999</v>
      </c>
      <c r="Q23" s="426">
        <f>+Q9+Q14</f>
        <v>111478209.34999999</v>
      </c>
      <c r="R23" s="427"/>
      <c r="S23" s="427"/>
      <c r="T23" s="427"/>
      <c r="U23" s="427"/>
    </row>
    <row r="27" spans="1:21">
      <c r="M27" s="69"/>
      <c r="N27" s="69"/>
      <c r="O27" s="69"/>
      <c r="P27" s="69"/>
      <c r="Q27" s="69"/>
    </row>
    <row r="28" spans="1:21" ht="13.5" customHeight="1">
      <c r="M28" s="69"/>
      <c r="N28" s="69"/>
      <c r="O28" s="69"/>
      <c r="P28" s="69"/>
      <c r="Q28" s="69"/>
    </row>
    <row r="29" spans="1:21" ht="13.5" customHeight="1">
      <c r="M29" s="69"/>
      <c r="N29" s="69"/>
      <c r="O29" s="69"/>
      <c r="P29" s="69"/>
      <c r="Q29" s="69"/>
    </row>
    <row r="30" spans="1:21" ht="13.5" customHeight="1">
      <c r="M30" s="69"/>
      <c r="N30" s="69"/>
      <c r="O30" s="69"/>
      <c r="P30" s="69"/>
      <c r="Q30" s="69"/>
    </row>
    <row r="31" spans="1:21" ht="13.5" customHeight="1">
      <c r="M31" s="69"/>
      <c r="N31" s="69"/>
      <c r="O31" s="69"/>
      <c r="P31" s="69"/>
      <c r="Q31" s="69"/>
    </row>
    <row r="32" spans="1:21" ht="14.25" customHeight="1">
      <c r="M32" s="69"/>
      <c r="N32" s="69"/>
      <c r="O32" s="69"/>
      <c r="P32" s="69"/>
      <c r="Q32" s="69"/>
    </row>
    <row r="33" spans="13:17">
      <c r="M33" s="69"/>
      <c r="N33" s="69"/>
      <c r="O33" s="69"/>
      <c r="P33" s="69"/>
      <c r="Q33" s="69"/>
    </row>
    <row r="34" spans="13:17">
      <c r="M34" s="69"/>
      <c r="N34" s="69"/>
      <c r="O34" s="69"/>
      <c r="P34" s="69"/>
      <c r="Q34" s="69"/>
    </row>
    <row r="35" spans="13:17">
      <c r="M35" s="69"/>
      <c r="N35" s="69"/>
      <c r="O35" s="69"/>
      <c r="P35" s="69"/>
      <c r="Q35" s="69"/>
    </row>
  </sheetData>
  <autoFilter ref="R8:U21"/>
  <mergeCells count="16">
    <mergeCell ref="A1:U1"/>
    <mergeCell ref="A2:U2"/>
    <mergeCell ref="A4:U4"/>
    <mergeCell ref="A5:U5"/>
    <mergeCell ref="A6:A8"/>
    <mergeCell ref="B6:B8"/>
    <mergeCell ref="C6:C8"/>
    <mergeCell ref="D6:D8"/>
    <mergeCell ref="E6:E8"/>
    <mergeCell ref="F6:F8"/>
    <mergeCell ref="G6:G8"/>
    <mergeCell ref="H6:U6"/>
    <mergeCell ref="H7:J7"/>
    <mergeCell ref="K7:L7"/>
    <mergeCell ref="M7:Q7"/>
    <mergeCell ref="R7:U7"/>
  </mergeCells>
  <printOptions horizontalCentered="1"/>
  <pageMargins left="0.19685039370078741" right="0.11811023622047245" top="1.6535433070866143" bottom="0.47244094488188981" header="0.19685039370078741" footer="0.19685039370078741"/>
  <pageSetup scale="50" orientation="landscape" r:id="rId1"/>
  <headerFooter scaleWithDoc="0">
    <oddHeader>&amp;C&amp;G</oddHeader>
    <oddFooter>&amp;C&amp;G</oddFooter>
  </headerFooter>
  <legacyDrawingHF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W94"/>
  <sheetViews>
    <sheetView showGridLines="0" view="pageBreakPreview" topLeftCell="A63" zoomScale="55" zoomScaleNormal="115" zoomScaleSheetLayoutView="55" zoomScalePageLayoutView="55" workbookViewId="0">
      <selection activeCell="F63" sqref="F63"/>
    </sheetView>
  </sheetViews>
  <sheetFormatPr baseColWidth="10" defaultRowHeight="13.5"/>
  <cols>
    <col min="1" max="1" width="3.85546875" style="69" customWidth="1"/>
    <col min="2" max="4" width="3.140625" style="69" customWidth="1"/>
    <col min="5" max="5" width="5.140625" style="69" bestFit="1" customWidth="1"/>
    <col min="6" max="6" width="35.28515625" style="69" customWidth="1"/>
    <col min="7" max="7" width="14.140625" style="69" bestFit="1" customWidth="1"/>
    <col min="8" max="8" width="12.5703125" style="69" bestFit="1" customWidth="1"/>
    <col min="9" max="9" width="16" style="69" bestFit="1" customWidth="1"/>
    <col min="10" max="10" width="13.85546875" style="69" bestFit="1" customWidth="1"/>
    <col min="11" max="12" width="13" style="69" bestFit="1" customWidth="1"/>
    <col min="13" max="13" width="15.7109375" style="70" bestFit="1" customWidth="1"/>
    <col min="14" max="14" width="15" style="70" customWidth="1"/>
    <col min="15" max="15" width="13.42578125" style="70" customWidth="1"/>
    <col min="16" max="16" width="13.7109375" style="70" customWidth="1"/>
    <col min="17" max="17" width="14.28515625" style="71" customWidth="1"/>
    <col min="18" max="18" width="11" style="69" customWidth="1"/>
    <col min="19" max="19" width="10" style="69" customWidth="1"/>
    <col min="20" max="20" width="9.28515625" style="69" customWidth="1"/>
    <col min="21" max="21" width="11.7109375" style="69" customWidth="1"/>
    <col min="22" max="22" width="11.42578125" style="69"/>
    <col min="23" max="23" width="17.85546875" style="69" bestFit="1" customWidth="1"/>
    <col min="24" max="16384" width="11.42578125" style="69"/>
  </cols>
  <sheetData>
    <row r="1" spans="1:21" ht="25.15" customHeight="1">
      <c r="A1" s="686" t="s">
        <v>160</v>
      </c>
      <c r="B1" s="687"/>
      <c r="C1" s="687"/>
      <c r="D1" s="687"/>
      <c r="E1" s="687"/>
      <c r="F1" s="687"/>
      <c r="G1" s="687"/>
      <c r="H1" s="687"/>
      <c r="I1" s="687"/>
      <c r="J1" s="687"/>
      <c r="K1" s="687"/>
      <c r="L1" s="687"/>
      <c r="M1" s="687"/>
      <c r="N1" s="687"/>
      <c r="O1" s="687"/>
      <c r="P1" s="687"/>
      <c r="Q1" s="687"/>
      <c r="R1" s="687"/>
      <c r="S1" s="687"/>
      <c r="T1" s="687"/>
      <c r="U1" s="688"/>
    </row>
    <row r="2" spans="1:21" ht="34.5" customHeight="1">
      <c r="A2" s="689" t="s">
        <v>77</v>
      </c>
      <c r="B2" s="690"/>
      <c r="C2" s="690"/>
      <c r="D2" s="690"/>
      <c r="E2" s="690"/>
      <c r="F2" s="690"/>
      <c r="G2" s="690"/>
      <c r="H2" s="690"/>
      <c r="I2" s="690"/>
      <c r="J2" s="690"/>
      <c r="K2" s="690"/>
      <c r="L2" s="690"/>
      <c r="M2" s="690"/>
      <c r="N2" s="690"/>
      <c r="O2" s="690"/>
      <c r="P2" s="690"/>
      <c r="Q2" s="690"/>
      <c r="R2" s="690"/>
      <c r="S2" s="690"/>
      <c r="T2" s="690"/>
      <c r="U2" s="691"/>
    </row>
    <row r="3" spans="1:21" ht="12" customHeight="1">
      <c r="U3" s="72"/>
    </row>
    <row r="4" spans="1:21" ht="20.100000000000001" customHeight="1">
      <c r="A4" s="643" t="s">
        <v>162</v>
      </c>
      <c r="B4" s="692"/>
      <c r="C4" s="692"/>
      <c r="D4" s="692"/>
      <c r="E4" s="692"/>
      <c r="F4" s="692"/>
      <c r="G4" s="692"/>
      <c r="H4" s="692"/>
      <c r="I4" s="692"/>
      <c r="J4" s="692"/>
      <c r="K4" s="692"/>
      <c r="L4" s="692"/>
      <c r="M4" s="692"/>
      <c r="N4" s="692"/>
      <c r="O4" s="692"/>
      <c r="P4" s="692"/>
      <c r="Q4" s="692"/>
      <c r="R4" s="692"/>
      <c r="S4" s="692"/>
      <c r="T4" s="692"/>
      <c r="U4" s="693"/>
    </row>
    <row r="5" spans="1:21" ht="20.100000000000001" customHeight="1">
      <c r="A5" s="694" t="s">
        <v>189</v>
      </c>
      <c r="B5" s="695"/>
      <c r="C5" s="695"/>
      <c r="D5" s="695"/>
      <c r="E5" s="695"/>
      <c r="F5" s="695"/>
      <c r="G5" s="695"/>
      <c r="H5" s="695"/>
      <c r="I5" s="695"/>
      <c r="J5" s="695"/>
      <c r="K5" s="695"/>
      <c r="L5" s="695"/>
      <c r="M5" s="695"/>
      <c r="N5" s="695"/>
      <c r="O5" s="695"/>
      <c r="P5" s="695"/>
      <c r="Q5" s="695"/>
      <c r="R5" s="695"/>
      <c r="S5" s="695"/>
      <c r="T5" s="695"/>
      <c r="U5" s="696"/>
    </row>
    <row r="6" spans="1:21" ht="15" customHeight="1">
      <c r="A6" s="697" t="s">
        <v>23</v>
      </c>
      <c r="B6" s="700" t="s">
        <v>15</v>
      </c>
      <c r="C6" s="700" t="s">
        <v>13</v>
      </c>
      <c r="D6" s="700" t="s">
        <v>14</v>
      </c>
      <c r="E6" s="700" t="s">
        <v>7</v>
      </c>
      <c r="F6" s="700" t="s">
        <v>8</v>
      </c>
      <c r="G6" s="700" t="s">
        <v>87</v>
      </c>
      <c r="H6" s="703" t="s">
        <v>88</v>
      </c>
      <c r="I6" s="704"/>
      <c r="J6" s="704"/>
      <c r="K6" s="704"/>
      <c r="L6" s="704"/>
      <c r="M6" s="704"/>
      <c r="N6" s="704"/>
      <c r="O6" s="704"/>
      <c r="P6" s="704"/>
      <c r="Q6" s="704"/>
      <c r="R6" s="704"/>
      <c r="S6" s="704"/>
      <c r="T6" s="704"/>
      <c r="U6" s="705"/>
    </row>
    <row r="7" spans="1:21" ht="15" customHeight="1">
      <c r="A7" s="698"/>
      <c r="B7" s="701"/>
      <c r="C7" s="701"/>
      <c r="D7" s="701"/>
      <c r="E7" s="701"/>
      <c r="F7" s="701"/>
      <c r="G7" s="701"/>
      <c r="H7" s="703" t="s">
        <v>89</v>
      </c>
      <c r="I7" s="704"/>
      <c r="J7" s="705"/>
      <c r="K7" s="703" t="s">
        <v>163</v>
      </c>
      <c r="L7" s="705"/>
      <c r="M7" s="703" t="s">
        <v>90</v>
      </c>
      <c r="N7" s="704"/>
      <c r="O7" s="704"/>
      <c r="P7" s="704"/>
      <c r="Q7" s="705"/>
      <c r="R7" s="706" t="s">
        <v>163</v>
      </c>
      <c r="S7" s="707"/>
      <c r="T7" s="707"/>
      <c r="U7" s="708"/>
    </row>
    <row r="8" spans="1:21" ht="33" customHeight="1">
      <c r="A8" s="699"/>
      <c r="B8" s="702"/>
      <c r="C8" s="702"/>
      <c r="D8" s="702"/>
      <c r="E8" s="702"/>
      <c r="F8" s="702"/>
      <c r="G8" s="702"/>
      <c r="H8" s="73" t="s">
        <v>164</v>
      </c>
      <c r="I8" s="73" t="s">
        <v>165</v>
      </c>
      <c r="J8" s="73" t="s">
        <v>166</v>
      </c>
      <c r="K8" s="74" t="s">
        <v>167</v>
      </c>
      <c r="L8" s="74" t="s">
        <v>168</v>
      </c>
      <c r="M8" s="74" t="s">
        <v>169</v>
      </c>
      <c r="N8" s="74" t="s">
        <v>170</v>
      </c>
      <c r="O8" s="74" t="s">
        <v>171</v>
      </c>
      <c r="P8" s="74" t="s">
        <v>172</v>
      </c>
      <c r="Q8" s="74" t="s">
        <v>173</v>
      </c>
      <c r="R8" s="74" t="s">
        <v>174</v>
      </c>
      <c r="S8" s="74" t="s">
        <v>175</v>
      </c>
      <c r="T8" s="74" t="s">
        <v>176</v>
      </c>
      <c r="U8" s="74" t="s">
        <v>177</v>
      </c>
    </row>
    <row r="9" spans="1:21" s="89" customFormat="1" ht="24">
      <c r="A9" s="302">
        <v>1</v>
      </c>
      <c r="B9" s="104"/>
      <c r="C9" s="104"/>
      <c r="D9" s="104"/>
      <c r="E9" s="104"/>
      <c r="F9" s="371" t="s">
        <v>97</v>
      </c>
      <c r="G9" s="283"/>
      <c r="H9" s="436"/>
      <c r="I9" s="436"/>
      <c r="J9" s="436"/>
      <c r="K9" s="463"/>
      <c r="L9" s="463"/>
      <c r="M9" s="475">
        <f>M10+M14+M33</f>
        <v>123103178</v>
      </c>
      <c r="N9" s="475">
        <f>N10+N14+N33</f>
        <v>122931476</v>
      </c>
      <c r="O9" s="475">
        <f>O10+O14+O33</f>
        <v>37465034.069999993</v>
      </c>
      <c r="P9" s="475">
        <f>P10+P14+P33</f>
        <v>37465034.069999993</v>
      </c>
      <c r="Q9" s="475">
        <f>Q10+Q14+Q33</f>
        <v>37465034.069999993</v>
      </c>
      <c r="R9" s="436"/>
      <c r="S9" s="436"/>
      <c r="T9" s="436"/>
      <c r="U9" s="436"/>
    </row>
    <row r="10" spans="1:21" s="89" customFormat="1" ht="15" customHeight="1">
      <c r="A10" s="283"/>
      <c r="B10" s="283">
        <v>1</v>
      </c>
      <c r="C10" s="283"/>
      <c r="D10" s="283"/>
      <c r="E10" s="283"/>
      <c r="F10" s="371" t="s">
        <v>98</v>
      </c>
      <c r="G10" s="104"/>
      <c r="H10" s="407"/>
      <c r="I10" s="407"/>
      <c r="J10" s="407"/>
      <c r="K10" s="401"/>
      <c r="L10" s="484"/>
      <c r="M10" s="475">
        <f>M11</f>
        <v>400000</v>
      </c>
      <c r="N10" s="475">
        <f t="shared" ref="N10:Q12" si="0">N11</f>
        <v>400000</v>
      </c>
      <c r="O10" s="475">
        <f t="shared" si="0"/>
        <v>44909.4</v>
      </c>
      <c r="P10" s="475">
        <f t="shared" si="0"/>
        <v>44909.4</v>
      </c>
      <c r="Q10" s="475">
        <f t="shared" si="0"/>
        <v>44909.4</v>
      </c>
      <c r="R10" s="436"/>
      <c r="S10" s="436"/>
      <c r="T10" s="436"/>
      <c r="U10" s="436"/>
    </row>
    <row r="11" spans="1:21" s="89" customFormat="1" ht="15" customHeight="1">
      <c r="A11" s="104"/>
      <c r="B11" s="104"/>
      <c r="C11" s="283">
        <v>2</v>
      </c>
      <c r="D11" s="283"/>
      <c r="E11" s="283"/>
      <c r="F11" s="371" t="s">
        <v>99</v>
      </c>
      <c r="G11" s="104"/>
      <c r="H11" s="397"/>
      <c r="I11" s="486"/>
      <c r="J11" s="486"/>
      <c r="K11" s="487"/>
      <c r="L11" s="485"/>
      <c r="M11" s="476">
        <f>M12</f>
        <v>400000</v>
      </c>
      <c r="N11" s="476">
        <f t="shared" si="0"/>
        <v>400000</v>
      </c>
      <c r="O11" s="476">
        <f t="shared" si="0"/>
        <v>44909.4</v>
      </c>
      <c r="P11" s="476">
        <f t="shared" si="0"/>
        <v>44909.4</v>
      </c>
      <c r="Q11" s="476">
        <f t="shared" si="0"/>
        <v>44909.4</v>
      </c>
      <c r="R11" s="477"/>
      <c r="S11" s="477"/>
      <c r="T11" s="383"/>
      <c r="U11" s="478"/>
    </row>
    <row r="12" spans="1:21" s="89" customFormat="1" ht="12">
      <c r="A12" s="104"/>
      <c r="B12" s="104"/>
      <c r="C12" s="104"/>
      <c r="D12" s="283">
        <v>4</v>
      </c>
      <c r="E12" s="283"/>
      <c r="F12" s="371" t="s">
        <v>100</v>
      </c>
      <c r="G12" s="104"/>
      <c r="H12" s="397"/>
      <c r="I12" s="486"/>
      <c r="J12" s="486"/>
      <c r="K12" s="486"/>
      <c r="L12" s="485"/>
      <c r="M12" s="476">
        <f>M13</f>
        <v>400000</v>
      </c>
      <c r="N12" s="476">
        <f t="shared" si="0"/>
        <v>400000</v>
      </c>
      <c r="O12" s="476">
        <f t="shared" si="0"/>
        <v>44909.4</v>
      </c>
      <c r="P12" s="476">
        <f t="shared" si="0"/>
        <v>44909.4</v>
      </c>
      <c r="Q12" s="476">
        <f t="shared" si="0"/>
        <v>44909.4</v>
      </c>
      <c r="R12" s="477"/>
      <c r="S12" s="477"/>
      <c r="T12" s="478"/>
      <c r="U12" s="478"/>
    </row>
    <row r="13" spans="1:21" s="89" customFormat="1" ht="24">
      <c r="A13" s="104"/>
      <c r="B13" s="104"/>
      <c r="C13" s="104"/>
      <c r="D13" s="104"/>
      <c r="E13" s="283">
        <v>201</v>
      </c>
      <c r="F13" s="371" t="s">
        <v>102</v>
      </c>
      <c r="G13" s="283" t="s">
        <v>103</v>
      </c>
      <c r="H13" s="390">
        <v>4</v>
      </c>
      <c r="I13" s="390">
        <v>4</v>
      </c>
      <c r="J13" s="390">
        <v>2</v>
      </c>
      <c r="K13" s="401">
        <f>IFERROR(J13/H13*100,0)</f>
        <v>50</v>
      </c>
      <c r="L13" s="401">
        <f>IFERROR(J13/I13*100,0)</f>
        <v>50</v>
      </c>
      <c r="M13" s="421">
        <v>400000</v>
      </c>
      <c r="N13" s="421">
        <v>400000</v>
      </c>
      <c r="O13" s="421">
        <v>44909.4</v>
      </c>
      <c r="P13" s="421">
        <v>44909.4</v>
      </c>
      <c r="Q13" s="421">
        <v>44909.4</v>
      </c>
      <c r="R13" s="407">
        <f>IFERROR(O13/M13*100,0)</f>
        <v>11.227349999999999</v>
      </c>
      <c r="S13" s="407">
        <f>IFERROR(O13/N13*100,0)</f>
        <v>11.227349999999999</v>
      </c>
      <c r="T13" s="407">
        <f>IFERROR(P13/M13*100,0)</f>
        <v>11.227349999999999</v>
      </c>
      <c r="U13" s="407">
        <f>IFERROR(P13/N13*100,0)</f>
        <v>11.227349999999999</v>
      </c>
    </row>
    <row r="14" spans="1:21" s="89" customFormat="1" ht="15" customHeight="1">
      <c r="A14" s="104"/>
      <c r="B14" s="104">
        <v>2</v>
      </c>
      <c r="C14" s="104"/>
      <c r="D14" s="104"/>
      <c r="E14" s="104"/>
      <c r="F14" s="371" t="s">
        <v>104</v>
      </c>
      <c r="G14" s="371"/>
      <c r="H14" s="390"/>
      <c r="I14" s="390"/>
      <c r="J14" s="390"/>
      <c r="K14" s="401"/>
      <c r="L14" s="401"/>
      <c r="M14" s="475">
        <f>M15+M18+M24+M28</f>
        <v>122353178</v>
      </c>
      <c r="N14" s="475">
        <f>N15+N18+N24+N28</f>
        <v>122353178</v>
      </c>
      <c r="O14" s="475">
        <f>O15+O18+O24+O28</f>
        <v>37420124.669999994</v>
      </c>
      <c r="P14" s="475">
        <f>P15+P18+P24+P28</f>
        <v>37420124.669999994</v>
      </c>
      <c r="Q14" s="475">
        <f>Q15+Q18+Q24+Q28</f>
        <v>37420124.669999994</v>
      </c>
      <c r="R14" s="407"/>
      <c r="S14" s="407"/>
      <c r="T14" s="407"/>
      <c r="U14" s="407"/>
    </row>
    <row r="15" spans="1:21" s="89" customFormat="1" ht="24">
      <c r="A15" s="104"/>
      <c r="B15" s="104"/>
      <c r="C15" s="104">
        <v>2</v>
      </c>
      <c r="D15" s="104"/>
      <c r="E15" s="104"/>
      <c r="F15" s="371" t="s">
        <v>105</v>
      </c>
      <c r="G15" s="371"/>
      <c r="H15" s="390"/>
      <c r="I15" s="390"/>
      <c r="J15" s="390"/>
      <c r="K15" s="401"/>
      <c r="L15" s="401"/>
      <c r="M15" s="421">
        <f>M16</f>
        <v>100000</v>
      </c>
      <c r="N15" s="421">
        <f t="shared" ref="N15:Q16" si="1">N16</f>
        <v>100000</v>
      </c>
      <c r="O15" s="421">
        <f t="shared" si="1"/>
        <v>0</v>
      </c>
      <c r="P15" s="421">
        <f t="shared" si="1"/>
        <v>0</v>
      </c>
      <c r="Q15" s="421">
        <f t="shared" si="1"/>
        <v>0</v>
      </c>
      <c r="R15" s="407"/>
      <c r="S15" s="407"/>
      <c r="T15" s="407"/>
      <c r="U15" s="407"/>
    </row>
    <row r="16" spans="1:21" s="89" customFormat="1" ht="15" customHeight="1">
      <c r="A16" s="104"/>
      <c r="B16" s="104"/>
      <c r="C16" s="104"/>
      <c r="D16" s="104">
        <v>6</v>
      </c>
      <c r="E16" s="104"/>
      <c r="F16" s="371" t="s">
        <v>106</v>
      </c>
      <c r="G16" s="371"/>
      <c r="H16" s="390"/>
      <c r="I16" s="390"/>
      <c r="J16" s="390"/>
      <c r="K16" s="401"/>
      <c r="L16" s="401"/>
      <c r="M16" s="421">
        <f>M17</f>
        <v>100000</v>
      </c>
      <c r="N16" s="421">
        <f t="shared" si="1"/>
        <v>100000</v>
      </c>
      <c r="O16" s="421">
        <f t="shared" si="1"/>
        <v>0</v>
      </c>
      <c r="P16" s="421">
        <f t="shared" si="1"/>
        <v>0</v>
      </c>
      <c r="Q16" s="421">
        <f t="shared" si="1"/>
        <v>0</v>
      </c>
      <c r="R16" s="407"/>
      <c r="S16" s="407"/>
      <c r="T16" s="407"/>
      <c r="U16" s="407"/>
    </row>
    <row r="17" spans="1:21" s="89" customFormat="1" ht="15" customHeight="1">
      <c r="A17" s="104"/>
      <c r="B17" s="104"/>
      <c r="C17" s="104"/>
      <c r="D17" s="104"/>
      <c r="E17" s="104">
        <v>203</v>
      </c>
      <c r="F17" s="371" t="s">
        <v>107</v>
      </c>
      <c r="G17" s="371" t="s">
        <v>44</v>
      </c>
      <c r="H17" s="390">
        <v>1400</v>
      </c>
      <c r="I17" s="390">
        <v>1400</v>
      </c>
      <c r="J17" s="390">
        <v>2214</v>
      </c>
      <c r="K17" s="401">
        <f t="shared" ref="K17:K77" si="2">IFERROR(J17/H17*100,0)</f>
        <v>158.14285714285714</v>
      </c>
      <c r="L17" s="401">
        <f t="shared" ref="L17:L77" si="3">IFERROR(J17/I17*100,0)</f>
        <v>158.14285714285714</v>
      </c>
      <c r="M17" s="421">
        <v>100000</v>
      </c>
      <c r="N17" s="421">
        <v>100000</v>
      </c>
      <c r="O17" s="421">
        <v>0</v>
      </c>
      <c r="P17" s="421">
        <v>0</v>
      </c>
      <c r="Q17" s="421">
        <v>0</v>
      </c>
      <c r="R17" s="407">
        <f t="shared" ref="R17:R77" si="4">IFERROR(O17/M17*100,0)</f>
        <v>0</v>
      </c>
      <c r="S17" s="407">
        <f t="shared" ref="S17:S77" si="5">IFERROR(O17/N17*100,0)</f>
        <v>0</v>
      </c>
      <c r="T17" s="407">
        <f t="shared" ref="T17:T77" si="6">IFERROR(P17/M17*100,0)</f>
        <v>0</v>
      </c>
      <c r="U17" s="407">
        <f t="shared" ref="U17:U77" si="7">IFERROR(P17/N17*100,0)</f>
        <v>0</v>
      </c>
    </row>
    <row r="18" spans="1:21" s="89" customFormat="1" ht="24">
      <c r="A18" s="104"/>
      <c r="B18" s="104"/>
      <c r="C18" s="104">
        <v>4</v>
      </c>
      <c r="D18" s="104"/>
      <c r="E18" s="104"/>
      <c r="F18" s="371" t="s">
        <v>108</v>
      </c>
      <c r="G18" s="371"/>
      <c r="H18" s="390"/>
      <c r="I18" s="390"/>
      <c r="J18" s="390"/>
      <c r="K18" s="401"/>
      <c r="L18" s="401"/>
      <c r="M18" s="421">
        <f>M19+M22</f>
        <v>27720906</v>
      </c>
      <c r="N18" s="421">
        <f>N19+N22</f>
        <v>27720906</v>
      </c>
      <c r="O18" s="421">
        <f>O19+O22</f>
        <v>7835007.8399999999</v>
      </c>
      <c r="P18" s="421">
        <f>P19+P22</f>
        <v>7835007.8399999999</v>
      </c>
      <c r="Q18" s="421">
        <f>Q19+Q22</f>
        <v>7835007.8399999999</v>
      </c>
      <c r="R18" s="407"/>
      <c r="S18" s="407"/>
      <c r="T18" s="407"/>
      <c r="U18" s="407"/>
    </row>
    <row r="19" spans="1:21" s="89" customFormat="1" ht="15" customHeight="1">
      <c r="A19" s="104"/>
      <c r="B19" s="104"/>
      <c r="C19" s="104"/>
      <c r="D19" s="104">
        <v>1</v>
      </c>
      <c r="E19" s="104"/>
      <c r="F19" s="371" t="s">
        <v>109</v>
      </c>
      <c r="G19" s="371"/>
      <c r="H19" s="390"/>
      <c r="I19" s="390"/>
      <c r="J19" s="390"/>
      <c r="K19" s="401"/>
      <c r="L19" s="401"/>
      <c r="M19" s="421">
        <f>M20+M21</f>
        <v>4925983</v>
      </c>
      <c r="N19" s="421">
        <f>N20+N21</f>
        <v>4925983</v>
      </c>
      <c r="O19" s="421">
        <f>O20+O21</f>
        <v>323163.04000000004</v>
      </c>
      <c r="P19" s="421">
        <f>P20+P21</f>
        <v>323163.04000000004</v>
      </c>
      <c r="Q19" s="421">
        <f>Q20+Q21</f>
        <v>323163.04000000004</v>
      </c>
      <c r="R19" s="407"/>
      <c r="S19" s="407"/>
      <c r="T19" s="407"/>
      <c r="U19" s="407"/>
    </row>
    <row r="20" spans="1:21" s="89" customFormat="1" ht="24">
      <c r="A20" s="104"/>
      <c r="B20" s="104"/>
      <c r="C20" s="104"/>
      <c r="D20" s="104"/>
      <c r="E20" s="104">
        <v>211</v>
      </c>
      <c r="F20" s="371" t="s">
        <v>45</v>
      </c>
      <c r="G20" s="371" t="s">
        <v>46</v>
      </c>
      <c r="H20" s="390">
        <v>240</v>
      </c>
      <c r="I20" s="390">
        <v>240</v>
      </c>
      <c r="J20" s="390">
        <v>436</v>
      </c>
      <c r="K20" s="401">
        <f t="shared" si="2"/>
        <v>181.66666666666666</v>
      </c>
      <c r="L20" s="401">
        <f t="shared" si="3"/>
        <v>181.66666666666666</v>
      </c>
      <c r="M20" s="333">
        <v>4101444</v>
      </c>
      <c r="N20" s="333">
        <v>4101444</v>
      </c>
      <c r="O20" s="333">
        <v>272561.60000000003</v>
      </c>
      <c r="P20" s="333">
        <v>272561.60000000003</v>
      </c>
      <c r="Q20" s="333">
        <v>272561.60000000003</v>
      </c>
      <c r="R20" s="407">
        <f t="shared" si="4"/>
        <v>6.6455033885626635</v>
      </c>
      <c r="S20" s="407">
        <f t="shared" si="5"/>
        <v>6.6455033885626635</v>
      </c>
      <c r="T20" s="407">
        <f t="shared" si="6"/>
        <v>6.6455033885626635</v>
      </c>
      <c r="U20" s="407">
        <f t="shared" si="7"/>
        <v>6.6455033885626635</v>
      </c>
    </row>
    <row r="21" spans="1:21" s="89" customFormat="1" ht="36">
      <c r="A21" s="104"/>
      <c r="B21" s="104"/>
      <c r="C21" s="104"/>
      <c r="D21" s="104"/>
      <c r="E21" s="104">
        <v>212</v>
      </c>
      <c r="F21" s="371" t="s">
        <v>110</v>
      </c>
      <c r="G21" s="371" t="s">
        <v>49</v>
      </c>
      <c r="H21" s="390">
        <v>0</v>
      </c>
      <c r="I21" s="390">
        <v>3</v>
      </c>
      <c r="J21" s="390">
        <v>3</v>
      </c>
      <c r="K21" s="401">
        <f t="shared" si="2"/>
        <v>0</v>
      </c>
      <c r="L21" s="401">
        <f t="shared" si="3"/>
        <v>100</v>
      </c>
      <c r="M21" s="333">
        <v>824539</v>
      </c>
      <c r="N21" s="333">
        <v>824539</v>
      </c>
      <c r="O21" s="421">
        <v>50601.440000000002</v>
      </c>
      <c r="P21" s="421">
        <v>50601.440000000002</v>
      </c>
      <c r="Q21" s="421">
        <v>50601.440000000002</v>
      </c>
      <c r="R21" s="407">
        <f t="shared" si="4"/>
        <v>6.1369371248661375</v>
      </c>
      <c r="S21" s="407">
        <f t="shared" si="5"/>
        <v>6.1369371248661375</v>
      </c>
      <c r="T21" s="407">
        <f t="shared" si="6"/>
        <v>6.1369371248661375</v>
      </c>
      <c r="U21" s="407">
        <f t="shared" si="7"/>
        <v>6.1369371248661375</v>
      </c>
    </row>
    <row r="22" spans="1:21" s="89" customFormat="1" ht="15" customHeight="1">
      <c r="A22" s="104"/>
      <c r="B22" s="104"/>
      <c r="C22" s="104"/>
      <c r="D22" s="104">
        <v>2</v>
      </c>
      <c r="E22" s="104"/>
      <c r="F22" s="371" t="s">
        <v>111</v>
      </c>
      <c r="G22" s="104"/>
      <c r="H22" s="390"/>
      <c r="I22" s="390"/>
      <c r="J22" s="390"/>
      <c r="K22" s="401"/>
      <c r="L22" s="401"/>
      <c r="M22" s="421">
        <f>M23</f>
        <v>22794923</v>
      </c>
      <c r="N22" s="421">
        <f>N23</f>
        <v>22794923</v>
      </c>
      <c r="O22" s="421">
        <f>O23</f>
        <v>7511844.7999999998</v>
      </c>
      <c r="P22" s="421">
        <f>P23</f>
        <v>7511844.7999999998</v>
      </c>
      <c r="Q22" s="421">
        <f>Q23</f>
        <v>7511844.7999999998</v>
      </c>
      <c r="R22" s="407"/>
      <c r="S22" s="407"/>
      <c r="T22" s="407"/>
      <c r="U22" s="407"/>
    </row>
    <row r="23" spans="1:21" s="89" customFormat="1" ht="24">
      <c r="A23" s="104"/>
      <c r="B23" s="104"/>
      <c r="C23" s="104"/>
      <c r="D23" s="104"/>
      <c r="E23" s="104">
        <v>215</v>
      </c>
      <c r="F23" s="371" t="s">
        <v>47</v>
      </c>
      <c r="G23" s="371" t="s">
        <v>46</v>
      </c>
      <c r="H23" s="390">
        <v>600</v>
      </c>
      <c r="I23" s="390">
        <v>600</v>
      </c>
      <c r="J23" s="390">
        <v>421</v>
      </c>
      <c r="K23" s="401">
        <f t="shared" si="2"/>
        <v>70.166666666666671</v>
      </c>
      <c r="L23" s="401">
        <f t="shared" si="3"/>
        <v>70.166666666666671</v>
      </c>
      <c r="M23" s="333">
        <v>22794923</v>
      </c>
      <c r="N23" s="333">
        <v>22794923</v>
      </c>
      <c r="O23" s="421">
        <v>7511844.7999999998</v>
      </c>
      <c r="P23" s="421">
        <v>7511844.7999999998</v>
      </c>
      <c r="Q23" s="421">
        <v>7511844.7999999998</v>
      </c>
      <c r="R23" s="407">
        <f t="shared" si="4"/>
        <v>32.954025771440421</v>
      </c>
      <c r="S23" s="407">
        <f t="shared" si="5"/>
        <v>32.954025771440421</v>
      </c>
      <c r="T23" s="407">
        <f t="shared" si="6"/>
        <v>32.954025771440421</v>
      </c>
      <c r="U23" s="407">
        <f t="shared" si="7"/>
        <v>32.954025771440421</v>
      </c>
    </row>
    <row r="24" spans="1:21" s="89" customFormat="1" ht="21.75" customHeight="1">
      <c r="A24" s="104"/>
      <c r="B24" s="104"/>
      <c r="C24" s="104">
        <v>5</v>
      </c>
      <c r="D24" s="104"/>
      <c r="E24" s="104"/>
      <c r="F24" s="371" t="s">
        <v>112</v>
      </c>
      <c r="G24" s="371"/>
      <c r="H24" s="390"/>
      <c r="I24" s="390"/>
      <c r="J24" s="390"/>
      <c r="K24" s="401"/>
      <c r="L24" s="401"/>
      <c r="M24" s="421">
        <f>M25</f>
        <v>8626806</v>
      </c>
      <c r="N24" s="421">
        <f>N25</f>
        <v>8626806</v>
      </c>
      <c r="O24" s="421">
        <f>O25</f>
        <v>2117475.36</v>
      </c>
      <c r="P24" s="421">
        <f>P25</f>
        <v>2117475.36</v>
      </c>
      <c r="Q24" s="421">
        <f>Q25</f>
        <v>2117475.36</v>
      </c>
      <c r="R24" s="407"/>
      <c r="S24" s="407"/>
      <c r="T24" s="407"/>
      <c r="U24" s="407"/>
    </row>
    <row r="25" spans="1:21" s="89" customFormat="1" ht="15" customHeight="1">
      <c r="A25" s="104"/>
      <c r="B25" s="104"/>
      <c r="C25" s="104"/>
      <c r="D25" s="104">
        <v>1</v>
      </c>
      <c r="E25" s="104"/>
      <c r="F25" s="371" t="s">
        <v>113</v>
      </c>
      <c r="G25" s="371"/>
      <c r="H25" s="390"/>
      <c r="I25" s="390"/>
      <c r="J25" s="390"/>
      <c r="K25" s="401"/>
      <c r="L25" s="401"/>
      <c r="M25" s="490">
        <f>M26+M27</f>
        <v>8626806</v>
      </c>
      <c r="N25" s="490">
        <f>N26+N27</f>
        <v>8626806</v>
      </c>
      <c r="O25" s="490">
        <f>O26+O27</f>
        <v>2117475.36</v>
      </c>
      <c r="P25" s="490">
        <f>P26+P27</f>
        <v>2117475.36</v>
      </c>
      <c r="Q25" s="490">
        <f>Q26+Q27</f>
        <v>2117475.36</v>
      </c>
      <c r="R25" s="407"/>
      <c r="S25" s="407"/>
      <c r="T25" s="407"/>
      <c r="U25" s="407"/>
    </row>
    <row r="26" spans="1:21" s="89" customFormat="1" ht="15" customHeight="1">
      <c r="A26" s="104"/>
      <c r="B26" s="104"/>
      <c r="C26" s="104"/>
      <c r="D26" s="104"/>
      <c r="E26" s="104">
        <v>216</v>
      </c>
      <c r="F26" s="371" t="s">
        <v>114</v>
      </c>
      <c r="G26" s="371" t="s">
        <v>115</v>
      </c>
      <c r="H26" s="390">
        <v>260</v>
      </c>
      <c r="I26" s="390">
        <v>260</v>
      </c>
      <c r="J26" s="390">
        <v>260</v>
      </c>
      <c r="K26" s="401">
        <f t="shared" si="2"/>
        <v>100</v>
      </c>
      <c r="L26" s="401">
        <f t="shared" si="3"/>
        <v>100</v>
      </c>
      <c r="M26" s="479">
        <v>800000</v>
      </c>
      <c r="N26" s="333">
        <v>800000</v>
      </c>
      <c r="O26" s="421">
        <v>86165</v>
      </c>
      <c r="P26" s="421">
        <v>86165</v>
      </c>
      <c r="Q26" s="421">
        <v>86165</v>
      </c>
      <c r="R26" s="407">
        <f t="shared" si="4"/>
        <v>10.770625000000001</v>
      </c>
      <c r="S26" s="407">
        <f t="shared" si="5"/>
        <v>10.770625000000001</v>
      </c>
      <c r="T26" s="407">
        <f t="shared" si="6"/>
        <v>10.770625000000001</v>
      </c>
      <c r="U26" s="407">
        <f t="shared" si="7"/>
        <v>10.770625000000001</v>
      </c>
    </row>
    <row r="27" spans="1:21" s="89" customFormat="1" ht="36">
      <c r="A27" s="104"/>
      <c r="B27" s="104"/>
      <c r="C27" s="104"/>
      <c r="D27" s="104"/>
      <c r="E27" s="104">
        <v>218</v>
      </c>
      <c r="F27" s="371" t="s">
        <v>48</v>
      </c>
      <c r="G27" s="371" t="s">
        <v>49</v>
      </c>
      <c r="H27" s="390">
        <v>10</v>
      </c>
      <c r="I27" s="390">
        <v>10</v>
      </c>
      <c r="J27" s="390">
        <v>13</v>
      </c>
      <c r="K27" s="401">
        <f t="shared" si="2"/>
        <v>130</v>
      </c>
      <c r="L27" s="401">
        <f t="shared" si="3"/>
        <v>130</v>
      </c>
      <c r="M27" s="479">
        <v>7826806</v>
      </c>
      <c r="N27" s="333">
        <v>7826806</v>
      </c>
      <c r="O27" s="333">
        <v>2031310.3599999999</v>
      </c>
      <c r="P27" s="333">
        <v>2031310.3599999999</v>
      </c>
      <c r="Q27" s="333">
        <v>2031310.3599999999</v>
      </c>
      <c r="R27" s="407">
        <f t="shared" si="4"/>
        <v>25.953247851039109</v>
      </c>
      <c r="S27" s="407">
        <f t="shared" si="5"/>
        <v>25.953247851039109</v>
      </c>
      <c r="T27" s="407">
        <f t="shared" si="6"/>
        <v>25.953247851039109</v>
      </c>
      <c r="U27" s="407">
        <f t="shared" si="7"/>
        <v>25.953247851039109</v>
      </c>
    </row>
    <row r="28" spans="1:21" s="89" customFormat="1" ht="21.75" customHeight="1">
      <c r="A28" s="104"/>
      <c r="B28" s="104"/>
      <c r="C28" s="104">
        <v>6</v>
      </c>
      <c r="D28" s="104"/>
      <c r="E28" s="104"/>
      <c r="F28" s="371" t="s">
        <v>116</v>
      </c>
      <c r="G28" s="371"/>
      <c r="H28" s="390"/>
      <c r="I28" s="390"/>
      <c r="J28" s="390"/>
      <c r="K28" s="401"/>
      <c r="L28" s="401"/>
      <c r="M28" s="421">
        <f>M29</f>
        <v>85905466</v>
      </c>
      <c r="N28" s="421">
        <f>N29</f>
        <v>85905466</v>
      </c>
      <c r="O28" s="421">
        <f>O29</f>
        <v>27467641.469999995</v>
      </c>
      <c r="P28" s="421">
        <f>P29</f>
        <v>27467641.469999995</v>
      </c>
      <c r="Q28" s="421">
        <f>Q29</f>
        <v>27467641.469999995</v>
      </c>
      <c r="R28" s="407"/>
      <c r="S28" s="407"/>
      <c r="T28" s="407"/>
      <c r="U28" s="407"/>
    </row>
    <row r="29" spans="1:21" s="89" customFormat="1" ht="24">
      <c r="A29" s="104"/>
      <c r="B29" s="104"/>
      <c r="C29" s="104"/>
      <c r="D29" s="104">
        <v>9</v>
      </c>
      <c r="E29" s="104"/>
      <c r="F29" s="371" t="s">
        <v>117</v>
      </c>
      <c r="G29" s="371"/>
      <c r="H29" s="390"/>
      <c r="I29" s="390"/>
      <c r="J29" s="390"/>
      <c r="K29" s="401"/>
      <c r="L29" s="401"/>
      <c r="M29" s="421">
        <f>M30+M31+M32</f>
        <v>85905466</v>
      </c>
      <c r="N29" s="421">
        <f>N30+N31+N32</f>
        <v>85905466</v>
      </c>
      <c r="O29" s="421">
        <f>O30+O31+O32</f>
        <v>27467641.469999995</v>
      </c>
      <c r="P29" s="421">
        <f>P30+P31+P32</f>
        <v>27467641.469999995</v>
      </c>
      <c r="Q29" s="421">
        <f>Q30+Q31+Q32</f>
        <v>27467641.469999995</v>
      </c>
      <c r="R29" s="407"/>
      <c r="S29" s="407"/>
      <c r="T29" s="407"/>
      <c r="U29" s="407"/>
    </row>
    <row r="30" spans="1:21" s="89" customFormat="1" ht="48">
      <c r="A30" s="104"/>
      <c r="B30" s="104"/>
      <c r="C30" s="104"/>
      <c r="D30" s="104"/>
      <c r="E30" s="104">
        <v>228</v>
      </c>
      <c r="F30" s="371" t="s">
        <v>118</v>
      </c>
      <c r="G30" s="371" t="s">
        <v>49</v>
      </c>
      <c r="H30" s="390">
        <v>2</v>
      </c>
      <c r="I30" s="390">
        <v>4</v>
      </c>
      <c r="J30" s="390">
        <v>3</v>
      </c>
      <c r="K30" s="401">
        <f t="shared" si="2"/>
        <v>150</v>
      </c>
      <c r="L30" s="401">
        <f t="shared" si="3"/>
        <v>75</v>
      </c>
      <c r="M30" s="421">
        <v>1728143</v>
      </c>
      <c r="N30" s="421">
        <v>1728143</v>
      </c>
      <c r="O30" s="421">
        <v>330844.44999999995</v>
      </c>
      <c r="P30" s="421">
        <v>330844.44999999995</v>
      </c>
      <c r="Q30" s="421">
        <v>330844.44999999995</v>
      </c>
      <c r="R30" s="407">
        <f t="shared" si="4"/>
        <v>19.144506559931671</v>
      </c>
      <c r="S30" s="407">
        <f t="shared" si="5"/>
        <v>19.144506559931671</v>
      </c>
      <c r="T30" s="407">
        <f t="shared" si="6"/>
        <v>19.144506559931671</v>
      </c>
      <c r="U30" s="407">
        <f t="shared" si="7"/>
        <v>19.144506559931671</v>
      </c>
    </row>
    <row r="31" spans="1:21" s="89" customFormat="1" ht="36">
      <c r="A31" s="104"/>
      <c r="B31" s="104"/>
      <c r="C31" s="104"/>
      <c r="D31" s="104"/>
      <c r="E31" s="104">
        <v>229</v>
      </c>
      <c r="F31" s="371" t="s">
        <v>119</v>
      </c>
      <c r="G31" s="371" t="s">
        <v>115</v>
      </c>
      <c r="H31" s="390">
        <v>360</v>
      </c>
      <c r="I31" s="390">
        <v>360</v>
      </c>
      <c r="J31" s="390">
        <v>963</v>
      </c>
      <c r="K31" s="401">
        <f t="shared" si="2"/>
        <v>267.5</v>
      </c>
      <c r="L31" s="401">
        <f t="shared" si="3"/>
        <v>267.5</v>
      </c>
      <c r="M31" s="421">
        <v>4925135</v>
      </c>
      <c r="N31" s="421">
        <v>4925135</v>
      </c>
      <c r="O31" s="421">
        <v>1934392.55</v>
      </c>
      <c r="P31" s="421">
        <v>1934392.55</v>
      </c>
      <c r="Q31" s="421">
        <v>1934392.55</v>
      </c>
      <c r="R31" s="407">
        <f t="shared" si="4"/>
        <v>39.275929492288029</v>
      </c>
      <c r="S31" s="407">
        <f t="shared" si="5"/>
        <v>39.275929492288029</v>
      </c>
      <c r="T31" s="407">
        <f t="shared" si="6"/>
        <v>39.275929492288029</v>
      </c>
      <c r="U31" s="407">
        <f t="shared" si="7"/>
        <v>39.275929492288029</v>
      </c>
    </row>
    <row r="32" spans="1:21" s="89" customFormat="1" ht="24">
      <c r="A32" s="104"/>
      <c r="B32" s="104"/>
      <c r="C32" s="104"/>
      <c r="D32" s="104"/>
      <c r="E32" s="104">
        <v>230</v>
      </c>
      <c r="F32" s="371" t="s">
        <v>50</v>
      </c>
      <c r="G32" s="371" t="s">
        <v>115</v>
      </c>
      <c r="H32" s="390">
        <v>6892</v>
      </c>
      <c r="I32" s="390">
        <v>6892</v>
      </c>
      <c r="J32" s="390">
        <v>18895</v>
      </c>
      <c r="K32" s="401">
        <f t="shared" si="2"/>
        <v>274.15844457341848</v>
      </c>
      <c r="L32" s="401">
        <f t="shared" si="3"/>
        <v>274.15844457341848</v>
      </c>
      <c r="M32" s="421">
        <v>79252188</v>
      </c>
      <c r="N32" s="421">
        <v>79252188</v>
      </c>
      <c r="O32" s="421">
        <v>25202404.469999995</v>
      </c>
      <c r="P32" s="421">
        <v>25202404.469999995</v>
      </c>
      <c r="Q32" s="421">
        <v>25202404.469999995</v>
      </c>
      <c r="R32" s="407">
        <f t="shared" si="4"/>
        <v>31.800263318913029</v>
      </c>
      <c r="S32" s="407">
        <f t="shared" si="5"/>
        <v>31.800263318913029</v>
      </c>
      <c r="T32" s="407">
        <f t="shared" si="6"/>
        <v>31.800263318913029</v>
      </c>
      <c r="U32" s="407">
        <f t="shared" si="7"/>
        <v>31.800263318913029</v>
      </c>
    </row>
    <row r="33" spans="1:21" s="89" customFormat="1" ht="15" customHeight="1">
      <c r="A33" s="104"/>
      <c r="B33" s="104">
        <v>3</v>
      </c>
      <c r="C33" s="104"/>
      <c r="D33" s="104"/>
      <c r="E33" s="104"/>
      <c r="F33" s="371" t="s">
        <v>120</v>
      </c>
      <c r="G33" s="371"/>
      <c r="H33" s="390"/>
      <c r="I33" s="390"/>
      <c r="J33" s="390"/>
      <c r="K33" s="401"/>
      <c r="L33" s="401"/>
      <c r="M33" s="421">
        <f>M34</f>
        <v>350000</v>
      </c>
      <c r="N33" s="421">
        <f t="shared" ref="N33:Q35" si="8">N34</f>
        <v>178298</v>
      </c>
      <c r="O33" s="421">
        <f t="shared" si="8"/>
        <v>0</v>
      </c>
      <c r="P33" s="421">
        <f t="shared" si="8"/>
        <v>0</v>
      </c>
      <c r="Q33" s="421">
        <f t="shared" si="8"/>
        <v>0</v>
      </c>
      <c r="R33" s="407"/>
      <c r="S33" s="407"/>
      <c r="T33" s="407"/>
      <c r="U33" s="407"/>
    </row>
    <row r="34" spans="1:21" s="89" customFormat="1" ht="36">
      <c r="A34" s="104"/>
      <c r="B34" s="104"/>
      <c r="C34" s="104">
        <v>1</v>
      </c>
      <c r="D34" s="104"/>
      <c r="E34" s="104"/>
      <c r="F34" s="380" t="s">
        <v>121</v>
      </c>
      <c r="G34" s="371"/>
      <c r="H34" s="390"/>
      <c r="I34" s="390"/>
      <c r="J34" s="390"/>
      <c r="K34" s="401"/>
      <c r="L34" s="401"/>
      <c r="M34" s="421">
        <f>M35</f>
        <v>350000</v>
      </c>
      <c r="N34" s="421">
        <f t="shared" si="8"/>
        <v>178298</v>
      </c>
      <c r="O34" s="421">
        <f t="shared" si="8"/>
        <v>0</v>
      </c>
      <c r="P34" s="421">
        <f t="shared" si="8"/>
        <v>0</v>
      </c>
      <c r="Q34" s="421">
        <f t="shared" si="8"/>
        <v>0</v>
      </c>
      <c r="R34" s="407"/>
      <c r="S34" s="407"/>
      <c r="T34" s="407"/>
      <c r="U34" s="407"/>
    </row>
    <row r="35" spans="1:21" s="89" customFormat="1" ht="21.75" customHeight="1">
      <c r="A35" s="104"/>
      <c r="B35" s="104"/>
      <c r="C35" s="104"/>
      <c r="D35" s="104">
        <v>2</v>
      </c>
      <c r="E35" s="104"/>
      <c r="F35" s="380" t="s">
        <v>122</v>
      </c>
      <c r="G35" s="371"/>
      <c r="H35" s="390"/>
      <c r="I35" s="390"/>
      <c r="J35" s="390"/>
      <c r="K35" s="401"/>
      <c r="L35" s="401"/>
      <c r="M35" s="421">
        <f>M36</f>
        <v>350000</v>
      </c>
      <c r="N35" s="421">
        <f t="shared" si="8"/>
        <v>178298</v>
      </c>
      <c r="O35" s="421">
        <f t="shared" si="8"/>
        <v>0</v>
      </c>
      <c r="P35" s="421">
        <f t="shared" si="8"/>
        <v>0</v>
      </c>
      <c r="Q35" s="421">
        <f t="shared" si="8"/>
        <v>0</v>
      </c>
      <c r="R35" s="407"/>
      <c r="S35" s="407"/>
      <c r="T35" s="407"/>
      <c r="U35" s="407"/>
    </row>
    <row r="36" spans="1:21" s="89" customFormat="1" ht="15" customHeight="1">
      <c r="A36" s="104"/>
      <c r="B36" s="104"/>
      <c r="C36" s="104"/>
      <c r="D36" s="104"/>
      <c r="E36" s="104">
        <v>232</v>
      </c>
      <c r="F36" s="380" t="s">
        <v>123</v>
      </c>
      <c r="G36" s="371" t="s">
        <v>115</v>
      </c>
      <c r="H36" s="390">
        <v>2000</v>
      </c>
      <c r="I36" s="390">
        <v>2000</v>
      </c>
      <c r="J36" s="390">
        <v>2190</v>
      </c>
      <c r="K36" s="401">
        <f t="shared" si="2"/>
        <v>109.5</v>
      </c>
      <c r="L36" s="401">
        <f t="shared" si="3"/>
        <v>109.5</v>
      </c>
      <c r="M36" s="421">
        <v>350000</v>
      </c>
      <c r="N36" s="421">
        <v>178298</v>
      </c>
      <c r="O36" s="421">
        <v>0</v>
      </c>
      <c r="P36" s="421">
        <v>0</v>
      </c>
      <c r="Q36" s="421">
        <v>0</v>
      </c>
      <c r="R36" s="407">
        <f t="shared" si="4"/>
        <v>0</v>
      </c>
      <c r="S36" s="407">
        <f t="shared" si="5"/>
        <v>0</v>
      </c>
      <c r="T36" s="407">
        <f t="shared" si="6"/>
        <v>0</v>
      </c>
      <c r="U36" s="407">
        <f t="shared" si="7"/>
        <v>0</v>
      </c>
    </row>
    <row r="37" spans="1:21" s="89" customFormat="1" ht="24">
      <c r="A37" s="104">
        <v>2</v>
      </c>
      <c r="B37" s="104"/>
      <c r="C37" s="104"/>
      <c r="D37" s="104"/>
      <c r="E37" s="104"/>
      <c r="F37" s="380" t="s">
        <v>124</v>
      </c>
      <c r="G37" s="371"/>
      <c r="H37" s="390"/>
      <c r="I37" s="390"/>
      <c r="J37" s="390"/>
      <c r="K37" s="401"/>
      <c r="L37" s="401"/>
      <c r="M37" s="437">
        <f>M38</f>
        <v>95093393</v>
      </c>
      <c r="N37" s="437">
        <f t="shared" ref="N37:Q38" si="9">N38</f>
        <v>95093393</v>
      </c>
      <c r="O37" s="437">
        <f t="shared" si="9"/>
        <v>48734497.359999992</v>
      </c>
      <c r="P37" s="437">
        <f t="shared" si="9"/>
        <v>48734497.359999992</v>
      </c>
      <c r="Q37" s="437">
        <f t="shared" si="9"/>
        <v>48734497.359999992</v>
      </c>
      <c r="R37" s="407"/>
      <c r="S37" s="407"/>
      <c r="T37" s="407"/>
      <c r="U37" s="407"/>
    </row>
    <row r="38" spans="1:21" s="89" customFormat="1" ht="18.75" customHeight="1">
      <c r="A38" s="104"/>
      <c r="B38" s="104">
        <v>1</v>
      </c>
      <c r="C38" s="104"/>
      <c r="D38" s="104"/>
      <c r="E38" s="104"/>
      <c r="F38" s="380" t="s">
        <v>98</v>
      </c>
      <c r="G38" s="371"/>
      <c r="H38" s="390"/>
      <c r="I38" s="390"/>
      <c r="J38" s="390"/>
      <c r="K38" s="401"/>
      <c r="L38" s="401"/>
      <c r="M38" s="421">
        <f>M39</f>
        <v>95093393</v>
      </c>
      <c r="N38" s="421">
        <f t="shared" si="9"/>
        <v>95093393</v>
      </c>
      <c r="O38" s="421">
        <f t="shared" si="9"/>
        <v>48734497.359999992</v>
      </c>
      <c r="P38" s="421">
        <f t="shared" si="9"/>
        <v>48734497.359999992</v>
      </c>
      <c r="Q38" s="421">
        <f t="shared" si="9"/>
        <v>48734497.359999992</v>
      </c>
      <c r="R38" s="407"/>
      <c r="S38" s="407"/>
      <c r="T38" s="407"/>
      <c r="U38" s="407"/>
    </row>
    <row r="39" spans="1:21" s="89" customFormat="1" ht="18" customHeight="1">
      <c r="A39" s="104"/>
      <c r="B39" s="104"/>
      <c r="C39" s="104">
        <v>7</v>
      </c>
      <c r="D39" s="104"/>
      <c r="E39" s="104"/>
      <c r="F39" s="380" t="s">
        <v>125</v>
      </c>
      <c r="G39" s="371"/>
      <c r="H39" s="390"/>
      <c r="I39" s="390"/>
      <c r="J39" s="390"/>
      <c r="K39" s="401"/>
      <c r="L39" s="401"/>
      <c r="M39" s="421">
        <f>M40+M43</f>
        <v>95093393</v>
      </c>
      <c r="N39" s="421">
        <f>N40+N43</f>
        <v>95093393</v>
      </c>
      <c r="O39" s="421">
        <f>O40+O43</f>
        <v>48734497.359999992</v>
      </c>
      <c r="P39" s="421">
        <f>P40+P43</f>
        <v>48734497.359999992</v>
      </c>
      <c r="Q39" s="421">
        <f>Q40+Q43</f>
        <v>48734497.359999992</v>
      </c>
      <c r="R39" s="407"/>
      <c r="S39" s="407"/>
      <c r="T39" s="407"/>
      <c r="U39" s="407"/>
    </row>
    <row r="40" spans="1:21" s="89" customFormat="1" ht="15" customHeight="1">
      <c r="A40" s="104"/>
      <c r="B40" s="104"/>
      <c r="C40" s="104"/>
      <c r="D40" s="104">
        <v>1</v>
      </c>
      <c r="E40" s="104"/>
      <c r="F40" s="380" t="s">
        <v>52</v>
      </c>
      <c r="G40" s="371"/>
      <c r="H40" s="390"/>
      <c r="I40" s="390"/>
      <c r="J40" s="390"/>
      <c r="K40" s="401"/>
      <c r="L40" s="401"/>
      <c r="M40" s="421">
        <f>M41+M42</f>
        <v>3068595</v>
      </c>
      <c r="N40" s="421">
        <f>N41+N42</f>
        <v>3068595</v>
      </c>
      <c r="O40" s="421">
        <f>O41+O42</f>
        <v>1061439.25</v>
      </c>
      <c r="P40" s="421">
        <f>P41+P42</f>
        <v>1061439.25</v>
      </c>
      <c r="Q40" s="421">
        <f>Q41+Q42</f>
        <v>1061439.25</v>
      </c>
      <c r="R40" s="407"/>
      <c r="S40" s="407"/>
      <c r="T40" s="407"/>
      <c r="U40" s="407"/>
    </row>
    <row r="41" spans="1:21" s="85" customFormat="1">
      <c r="A41" s="284"/>
      <c r="B41" s="284"/>
      <c r="C41" s="284"/>
      <c r="D41" s="284"/>
      <c r="E41" s="284">
        <v>201</v>
      </c>
      <c r="F41" s="381" t="s">
        <v>126</v>
      </c>
      <c r="G41" s="378" t="s">
        <v>46</v>
      </c>
      <c r="H41" s="391">
        <v>1</v>
      </c>
      <c r="I41" s="391">
        <v>3</v>
      </c>
      <c r="J41" s="391">
        <v>1</v>
      </c>
      <c r="K41" s="480">
        <f t="shared" si="2"/>
        <v>100</v>
      </c>
      <c r="L41" s="480">
        <f t="shared" si="3"/>
        <v>33.333333333333329</v>
      </c>
      <c r="M41" s="443">
        <v>1500000</v>
      </c>
      <c r="N41" s="443">
        <v>1500000</v>
      </c>
      <c r="O41" s="443">
        <v>146424.25</v>
      </c>
      <c r="P41" s="443">
        <v>146424.25</v>
      </c>
      <c r="Q41" s="443">
        <v>146424.25</v>
      </c>
      <c r="R41" s="444">
        <f t="shared" si="4"/>
        <v>9.7616166666666668</v>
      </c>
      <c r="S41" s="444">
        <f t="shared" si="5"/>
        <v>9.7616166666666668</v>
      </c>
      <c r="T41" s="444">
        <f t="shared" si="6"/>
        <v>9.7616166666666668</v>
      </c>
      <c r="U41" s="444">
        <f t="shared" si="7"/>
        <v>9.7616166666666668</v>
      </c>
    </row>
    <row r="42" spans="1:21" s="85" customFormat="1" ht="24">
      <c r="A42" s="491"/>
      <c r="B42" s="104"/>
      <c r="C42" s="104"/>
      <c r="D42" s="104"/>
      <c r="E42" s="104">
        <v>203</v>
      </c>
      <c r="F42" s="371" t="s">
        <v>51</v>
      </c>
      <c r="G42" s="371" t="s">
        <v>52</v>
      </c>
      <c r="H42" s="390">
        <v>126</v>
      </c>
      <c r="I42" s="390">
        <v>126</v>
      </c>
      <c r="J42" s="390">
        <v>63</v>
      </c>
      <c r="K42" s="401">
        <f t="shared" si="2"/>
        <v>50</v>
      </c>
      <c r="L42" s="401">
        <f t="shared" si="3"/>
        <v>50</v>
      </c>
      <c r="M42" s="421">
        <v>1568595</v>
      </c>
      <c r="N42" s="421">
        <v>1568595</v>
      </c>
      <c r="O42" s="421">
        <v>915015</v>
      </c>
      <c r="P42" s="421">
        <v>915015</v>
      </c>
      <c r="Q42" s="421">
        <v>915015</v>
      </c>
      <c r="R42" s="407">
        <f t="shared" si="4"/>
        <v>58.333413022481906</v>
      </c>
      <c r="S42" s="407">
        <f t="shared" si="5"/>
        <v>58.333413022481906</v>
      </c>
      <c r="T42" s="407">
        <f t="shared" si="6"/>
        <v>58.333413022481906</v>
      </c>
      <c r="U42" s="407">
        <f t="shared" si="7"/>
        <v>58.333413022481906</v>
      </c>
    </row>
    <row r="43" spans="1:21" s="85" customFormat="1" ht="18" customHeight="1">
      <c r="A43" s="491"/>
      <c r="B43" s="104"/>
      <c r="C43" s="104"/>
      <c r="D43" s="104">
        <v>2</v>
      </c>
      <c r="E43" s="104"/>
      <c r="F43" s="371" t="s">
        <v>128</v>
      </c>
      <c r="G43" s="371"/>
      <c r="H43" s="390"/>
      <c r="I43" s="390"/>
      <c r="J43" s="390"/>
      <c r="K43" s="401"/>
      <c r="L43" s="401"/>
      <c r="M43" s="421">
        <f>M44</f>
        <v>92024798</v>
      </c>
      <c r="N43" s="421">
        <f>N44</f>
        <v>92024798</v>
      </c>
      <c r="O43" s="421">
        <f>O44</f>
        <v>47673058.109999992</v>
      </c>
      <c r="P43" s="421">
        <f>P44</f>
        <v>47673058.109999992</v>
      </c>
      <c r="Q43" s="421">
        <f>Q44</f>
        <v>47673058.109999992</v>
      </c>
      <c r="R43" s="407"/>
      <c r="S43" s="407"/>
      <c r="T43" s="407"/>
      <c r="U43" s="407"/>
    </row>
    <row r="44" spans="1:21" s="85" customFormat="1" ht="24">
      <c r="A44" s="491"/>
      <c r="B44" s="104"/>
      <c r="C44" s="104"/>
      <c r="D44" s="104"/>
      <c r="E44" s="104">
        <v>204</v>
      </c>
      <c r="F44" s="371" t="s">
        <v>53</v>
      </c>
      <c r="G44" s="371" t="s">
        <v>54</v>
      </c>
      <c r="H44" s="390">
        <v>1</v>
      </c>
      <c r="I44" s="390">
        <v>1</v>
      </c>
      <c r="J44" s="390">
        <v>1</v>
      </c>
      <c r="K44" s="401">
        <f t="shared" si="2"/>
        <v>100</v>
      </c>
      <c r="L44" s="401">
        <f t="shared" si="3"/>
        <v>100</v>
      </c>
      <c r="M44" s="421">
        <v>92024798</v>
      </c>
      <c r="N44" s="421">
        <v>92024798</v>
      </c>
      <c r="O44" s="421">
        <v>47673058.109999992</v>
      </c>
      <c r="P44" s="421">
        <v>47673058.109999992</v>
      </c>
      <c r="Q44" s="421">
        <v>47673058.109999992</v>
      </c>
      <c r="R44" s="407">
        <f t="shared" si="4"/>
        <v>51.804577837812793</v>
      </c>
      <c r="S44" s="407">
        <f t="shared" si="5"/>
        <v>51.804577837812793</v>
      </c>
      <c r="T44" s="407">
        <f t="shared" si="6"/>
        <v>51.804577837812793</v>
      </c>
      <c r="U44" s="407">
        <f t="shared" si="7"/>
        <v>51.804577837812793</v>
      </c>
    </row>
    <row r="45" spans="1:21" s="85" customFormat="1" ht="24">
      <c r="A45" s="104">
        <v>3</v>
      </c>
      <c r="B45" s="104"/>
      <c r="C45" s="104"/>
      <c r="D45" s="104"/>
      <c r="E45" s="104"/>
      <c r="F45" s="380" t="s">
        <v>129</v>
      </c>
      <c r="G45" s="371"/>
      <c r="H45" s="390"/>
      <c r="I45" s="390"/>
      <c r="J45" s="390"/>
      <c r="K45" s="401"/>
      <c r="L45" s="401"/>
      <c r="M45" s="437">
        <f>M46</f>
        <v>44995448</v>
      </c>
      <c r="N45" s="437">
        <f>N46</f>
        <v>44930448</v>
      </c>
      <c r="O45" s="437">
        <f>O46</f>
        <v>14026457.640000001</v>
      </c>
      <c r="P45" s="437">
        <f>P46</f>
        <v>14026457.640000001</v>
      </c>
      <c r="Q45" s="437">
        <f>Q46</f>
        <v>14026457.640000001</v>
      </c>
      <c r="R45" s="407"/>
      <c r="S45" s="407"/>
      <c r="T45" s="407"/>
      <c r="U45" s="407"/>
    </row>
    <row r="46" spans="1:21" s="85" customFormat="1" ht="19.5" customHeight="1">
      <c r="A46" s="104"/>
      <c r="B46" s="104">
        <v>3</v>
      </c>
      <c r="C46" s="104"/>
      <c r="D46" s="104"/>
      <c r="E46" s="104"/>
      <c r="F46" s="380" t="s">
        <v>130</v>
      </c>
      <c r="G46" s="371"/>
      <c r="H46" s="390"/>
      <c r="I46" s="390"/>
      <c r="J46" s="390"/>
      <c r="K46" s="401"/>
      <c r="L46" s="401"/>
      <c r="M46" s="421">
        <f>M47+M50</f>
        <v>44995448</v>
      </c>
      <c r="N46" s="421">
        <f>N47+N50</f>
        <v>44930448</v>
      </c>
      <c r="O46" s="421">
        <f>O47+O50</f>
        <v>14026457.640000001</v>
      </c>
      <c r="P46" s="421">
        <f>P47+P50</f>
        <v>14026457.640000001</v>
      </c>
      <c r="Q46" s="421">
        <f>Q47+Q50</f>
        <v>14026457.640000001</v>
      </c>
      <c r="R46" s="407"/>
      <c r="S46" s="407"/>
      <c r="T46" s="407"/>
      <c r="U46" s="407"/>
    </row>
    <row r="47" spans="1:21" s="85" customFormat="1" ht="18" customHeight="1">
      <c r="A47" s="104"/>
      <c r="B47" s="104"/>
      <c r="C47" s="104">
        <v>1</v>
      </c>
      <c r="D47" s="104"/>
      <c r="E47" s="104"/>
      <c r="F47" s="380" t="s">
        <v>121</v>
      </c>
      <c r="G47" s="371"/>
      <c r="H47" s="390"/>
      <c r="I47" s="390"/>
      <c r="J47" s="390"/>
      <c r="K47" s="401"/>
      <c r="L47" s="401"/>
      <c r="M47" s="421">
        <f>M48</f>
        <v>41404617</v>
      </c>
      <c r="N47" s="421">
        <f t="shared" ref="N47:Q48" si="10">N48</f>
        <v>41404617</v>
      </c>
      <c r="O47" s="421">
        <f t="shared" si="10"/>
        <v>12627427.82</v>
      </c>
      <c r="P47" s="421">
        <f t="shared" si="10"/>
        <v>12627427.82</v>
      </c>
      <c r="Q47" s="421">
        <f t="shared" si="10"/>
        <v>12627427.82</v>
      </c>
      <c r="R47" s="407"/>
      <c r="S47" s="407"/>
      <c r="T47" s="407"/>
      <c r="U47" s="407"/>
    </row>
    <row r="48" spans="1:21" s="85" customFormat="1" ht="24">
      <c r="A48" s="104"/>
      <c r="B48" s="104"/>
      <c r="C48" s="104"/>
      <c r="D48" s="104">
        <v>1</v>
      </c>
      <c r="E48" s="104"/>
      <c r="F48" s="380" t="s">
        <v>131</v>
      </c>
      <c r="G48" s="371"/>
      <c r="H48" s="390"/>
      <c r="I48" s="390"/>
      <c r="J48" s="390"/>
      <c r="K48" s="401"/>
      <c r="L48" s="401"/>
      <c r="M48" s="421">
        <f>M49</f>
        <v>41404617</v>
      </c>
      <c r="N48" s="421">
        <f t="shared" si="10"/>
        <v>41404617</v>
      </c>
      <c r="O48" s="421">
        <f t="shared" si="10"/>
        <v>12627427.82</v>
      </c>
      <c r="P48" s="421">
        <f t="shared" si="10"/>
        <v>12627427.82</v>
      </c>
      <c r="Q48" s="421">
        <f t="shared" si="10"/>
        <v>12627427.82</v>
      </c>
      <c r="R48" s="407"/>
      <c r="S48" s="407"/>
      <c r="T48" s="407"/>
      <c r="U48" s="407"/>
    </row>
    <row r="49" spans="1:23" s="85" customFormat="1" ht="36">
      <c r="A49" s="104"/>
      <c r="B49" s="104"/>
      <c r="C49" s="104"/>
      <c r="D49" s="104"/>
      <c r="E49" s="104">
        <v>215</v>
      </c>
      <c r="F49" s="380" t="s">
        <v>55</v>
      </c>
      <c r="G49" s="371" t="s">
        <v>132</v>
      </c>
      <c r="H49" s="390">
        <v>50</v>
      </c>
      <c r="I49" s="390">
        <v>50</v>
      </c>
      <c r="J49" s="390">
        <v>1300</v>
      </c>
      <c r="K49" s="401">
        <f t="shared" si="2"/>
        <v>2600</v>
      </c>
      <c r="L49" s="401">
        <f t="shared" si="3"/>
        <v>2600</v>
      </c>
      <c r="M49" s="333">
        <v>41404617</v>
      </c>
      <c r="N49" s="333">
        <v>41404617</v>
      </c>
      <c r="O49" s="421">
        <v>12627427.82</v>
      </c>
      <c r="P49" s="421">
        <v>12627427.82</v>
      </c>
      <c r="Q49" s="421">
        <v>12627427.82</v>
      </c>
      <c r="R49" s="407">
        <f t="shared" si="4"/>
        <v>30.497632232656567</v>
      </c>
      <c r="S49" s="407">
        <f t="shared" si="5"/>
        <v>30.497632232656567</v>
      </c>
      <c r="T49" s="407">
        <f t="shared" si="6"/>
        <v>30.497632232656567</v>
      </c>
      <c r="U49" s="407">
        <f t="shared" si="7"/>
        <v>30.497632232656567</v>
      </c>
    </row>
    <row r="50" spans="1:23" s="85" customFormat="1" ht="18" customHeight="1">
      <c r="A50" s="104"/>
      <c r="B50" s="104"/>
      <c r="C50" s="104">
        <v>9</v>
      </c>
      <c r="D50" s="104"/>
      <c r="E50" s="104"/>
      <c r="F50" s="380" t="s">
        <v>133</v>
      </c>
      <c r="G50" s="371"/>
      <c r="H50" s="390"/>
      <c r="I50" s="390"/>
      <c r="J50" s="390"/>
      <c r="K50" s="401"/>
      <c r="L50" s="401"/>
      <c r="M50" s="421">
        <f>M51</f>
        <v>3590831</v>
      </c>
      <c r="N50" s="421">
        <f t="shared" ref="N50:Q51" si="11">N51</f>
        <v>3525831</v>
      </c>
      <c r="O50" s="421">
        <f t="shared" si="11"/>
        <v>1399029.82</v>
      </c>
      <c r="P50" s="421">
        <f t="shared" si="11"/>
        <v>1399029.82</v>
      </c>
      <c r="Q50" s="421">
        <f t="shared" si="11"/>
        <v>1399029.82</v>
      </c>
      <c r="R50" s="407"/>
      <c r="S50" s="407"/>
      <c r="T50" s="407"/>
      <c r="U50" s="407"/>
    </row>
    <row r="51" spans="1:23" s="85" customFormat="1">
      <c r="A51" s="104"/>
      <c r="B51" s="104"/>
      <c r="C51" s="104"/>
      <c r="D51" s="104">
        <v>3</v>
      </c>
      <c r="E51" s="104"/>
      <c r="F51" s="380" t="s">
        <v>134</v>
      </c>
      <c r="G51" s="371"/>
      <c r="H51" s="390"/>
      <c r="I51" s="390"/>
      <c r="J51" s="390"/>
      <c r="K51" s="401"/>
      <c r="L51" s="401"/>
      <c r="M51" s="421">
        <f>M52</f>
        <v>3590831</v>
      </c>
      <c r="N51" s="421">
        <f t="shared" si="11"/>
        <v>3525831</v>
      </c>
      <c r="O51" s="421">
        <f t="shared" si="11"/>
        <v>1399029.82</v>
      </c>
      <c r="P51" s="421">
        <f t="shared" si="11"/>
        <v>1399029.82</v>
      </c>
      <c r="Q51" s="421">
        <f t="shared" si="11"/>
        <v>1399029.82</v>
      </c>
      <c r="R51" s="407"/>
      <c r="S51" s="407"/>
      <c r="T51" s="407"/>
      <c r="U51" s="407"/>
    </row>
    <row r="52" spans="1:23" s="85" customFormat="1">
      <c r="A52" s="104"/>
      <c r="B52" s="104"/>
      <c r="C52" s="104"/>
      <c r="D52" s="104"/>
      <c r="E52" s="104">
        <v>201</v>
      </c>
      <c r="F52" s="380" t="s">
        <v>56</v>
      </c>
      <c r="G52" s="371" t="s">
        <v>135</v>
      </c>
      <c r="H52" s="390">
        <v>300</v>
      </c>
      <c r="I52" s="390">
        <v>300</v>
      </c>
      <c r="J52" s="390">
        <v>871</v>
      </c>
      <c r="K52" s="401">
        <f t="shared" si="2"/>
        <v>290.33333333333331</v>
      </c>
      <c r="L52" s="401">
        <f t="shared" si="3"/>
        <v>290.33333333333331</v>
      </c>
      <c r="M52" s="421">
        <v>3590831</v>
      </c>
      <c r="N52" s="421">
        <v>3525831</v>
      </c>
      <c r="O52" s="421">
        <v>1399029.82</v>
      </c>
      <c r="P52" s="421">
        <v>1399029.82</v>
      </c>
      <c r="Q52" s="421">
        <v>1399029.82</v>
      </c>
      <c r="R52" s="407">
        <f t="shared" si="4"/>
        <v>38.961171383448566</v>
      </c>
      <c r="S52" s="407">
        <f t="shared" si="5"/>
        <v>39.679435004116762</v>
      </c>
      <c r="T52" s="407">
        <f t="shared" si="6"/>
        <v>38.961171383448566</v>
      </c>
      <c r="U52" s="407">
        <f t="shared" si="7"/>
        <v>39.679435004116762</v>
      </c>
    </row>
    <row r="53" spans="1:23" s="85" customFormat="1" ht="24">
      <c r="A53" s="104">
        <v>4</v>
      </c>
      <c r="B53" s="104"/>
      <c r="C53" s="104"/>
      <c r="D53" s="104"/>
      <c r="E53" s="104"/>
      <c r="F53" s="380" t="s">
        <v>136</v>
      </c>
      <c r="G53" s="104"/>
      <c r="H53" s="390"/>
      <c r="I53" s="390"/>
      <c r="J53" s="390"/>
      <c r="K53" s="401"/>
      <c r="L53" s="401"/>
      <c r="M53" s="437">
        <f>M54</f>
        <v>653094544</v>
      </c>
      <c r="N53" s="437">
        <f>N54</f>
        <v>652387432.78999996</v>
      </c>
      <c r="O53" s="437">
        <f>O54</f>
        <v>215361196.34</v>
      </c>
      <c r="P53" s="437">
        <f>P54</f>
        <v>215361196.34</v>
      </c>
      <c r="Q53" s="437">
        <f>Q54</f>
        <v>215361196.34</v>
      </c>
      <c r="R53" s="407"/>
      <c r="S53" s="407"/>
      <c r="T53" s="407"/>
      <c r="U53" s="407"/>
    </row>
    <row r="54" spans="1:23" s="85" customFormat="1" ht="18" customHeight="1">
      <c r="A54" s="104"/>
      <c r="B54" s="104">
        <v>2</v>
      </c>
      <c r="C54" s="104"/>
      <c r="D54" s="104"/>
      <c r="E54" s="104"/>
      <c r="F54" s="380" t="s">
        <v>104</v>
      </c>
      <c r="G54" s="371"/>
      <c r="H54" s="390"/>
      <c r="I54" s="390"/>
      <c r="J54" s="390"/>
      <c r="K54" s="401"/>
      <c r="L54" s="401"/>
      <c r="M54" s="437">
        <f>M55+M63</f>
        <v>653094544</v>
      </c>
      <c r="N54" s="437">
        <f>N55+N63</f>
        <v>652387432.78999996</v>
      </c>
      <c r="O54" s="437">
        <f>O55+O63</f>
        <v>215361196.34</v>
      </c>
      <c r="P54" s="437">
        <f>P55+P63</f>
        <v>215361196.34</v>
      </c>
      <c r="Q54" s="437">
        <f>Q55+Q63</f>
        <v>215361196.34</v>
      </c>
      <c r="R54" s="407"/>
      <c r="S54" s="407"/>
      <c r="T54" s="407"/>
      <c r="U54" s="407"/>
    </row>
    <row r="55" spans="1:23" s="85" customFormat="1" ht="18" customHeight="1">
      <c r="A55" s="104"/>
      <c r="B55" s="104"/>
      <c r="C55" s="104">
        <v>1</v>
      </c>
      <c r="D55" s="104"/>
      <c r="E55" s="104"/>
      <c r="F55" s="380" t="s">
        <v>137</v>
      </c>
      <c r="G55" s="371"/>
      <c r="H55" s="390"/>
      <c r="I55" s="390"/>
      <c r="J55" s="390"/>
      <c r="K55" s="401"/>
      <c r="L55" s="401"/>
      <c r="M55" s="421">
        <f>M56+M58+M60</f>
        <v>277858904</v>
      </c>
      <c r="N55" s="421">
        <f>N56+N58+N60</f>
        <v>285814281.77999997</v>
      </c>
      <c r="O55" s="421">
        <f>O56+O58+O60</f>
        <v>121267219.41</v>
      </c>
      <c r="P55" s="421">
        <f>P56+P58+P60</f>
        <v>121267219.41</v>
      </c>
      <c r="Q55" s="421">
        <f>Q56+Q58+Q60</f>
        <v>121267219.41</v>
      </c>
      <c r="R55" s="407"/>
      <c r="S55" s="407"/>
      <c r="T55" s="407"/>
      <c r="U55" s="407"/>
    </row>
    <row r="56" spans="1:23" s="85" customFormat="1">
      <c r="A56" s="104"/>
      <c r="B56" s="104"/>
      <c r="C56" s="104"/>
      <c r="D56" s="104">
        <v>1</v>
      </c>
      <c r="E56" s="104"/>
      <c r="F56" s="380" t="s">
        <v>138</v>
      </c>
      <c r="G56" s="371"/>
      <c r="H56" s="390"/>
      <c r="I56" s="390"/>
      <c r="J56" s="390"/>
      <c r="K56" s="401"/>
      <c r="L56" s="401"/>
      <c r="M56" s="421">
        <f>M57</f>
        <v>179633278</v>
      </c>
      <c r="N56" s="421">
        <f>N57</f>
        <v>180628278</v>
      </c>
      <c r="O56" s="421">
        <f>O57</f>
        <v>81726149.609999999</v>
      </c>
      <c r="P56" s="421">
        <f>P57</f>
        <v>81726149.609999999</v>
      </c>
      <c r="Q56" s="421">
        <f>Q57</f>
        <v>81726149.609999999</v>
      </c>
      <c r="R56" s="407"/>
      <c r="S56" s="407"/>
      <c r="T56" s="407"/>
      <c r="U56" s="407"/>
    </row>
    <row r="57" spans="1:23" s="85" customFormat="1">
      <c r="A57" s="104"/>
      <c r="B57" s="104"/>
      <c r="C57" s="104"/>
      <c r="D57" s="104"/>
      <c r="E57" s="104">
        <v>203</v>
      </c>
      <c r="F57" s="380" t="s">
        <v>57</v>
      </c>
      <c r="G57" s="371" t="s">
        <v>139</v>
      </c>
      <c r="H57" s="390">
        <v>80000</v>
      </c>
      <c r="I57" s="390">
        <v>80000</v>
      </c>
      <c r="J57" s="390">
        <v>131228</v>
      </c>
      <c r="K57" s="401">
        <f t="shared" si="2"/>
        <v>164.035</v>
      </c>
      <c r="L57" s="401">
        <f t="shared" si="3"/>
        <v>164.035</v>
      </c>
      <c r="M57" s="421">
        <v>179633278</v>
      </c>
      <c r="N57" s="421">
        <v>180628278</v>
      </c>
      <c r="O57" s="421">
        <v>81726149.609999999</v>
      </c>
      <c r="P57" s="421">
        <v>81726149.609999999</v>
      </c>
      <c r="Q57" s="421">
        <v>81726149.609999999</v>
      </c>
      <c r="R57" s="407">
        <f t="shared" si="4"/>
        <v>45.496107692250654</v>
      </c>
      <c r="S57" s="407">
        <f t="shared" si="5"/>
        <v>45.245490083230486</v>
      </c>
      <c r="T57" s="407">
        <f t="shared" si="6"/>
        <v>45.496107692250654</v>
      </c>
      <c r="U57" s="407">
        <f t="shared" si="7"/>
        <v>45.245490083230486</v>
      </c>
      <c r="W57" s="103"/>
    </row>
    <row r="58" spans="1:23" s="85" customFormat="1" ht="24">
      <c r="A58" s="104"/>
      <c r="B58" s="104"/>
      <c r="C58" s="104"/>
      <c r="D58" s="104">
        <v>3</v>
      </c>
      <c r="E58" s="104"/>
      <c r="F58" s="380" t="s">
        <v>140</v>
      </c>
      <c r="G58" s="371"/>
      <c r="H58" s="390"/>
      <c r="I58" s="390"/>
      <c r="J58" s="390" t="s">
        <v>101</v>
      </c>
      <c r="K58" s="401"/>
      <c r="L58" s="401"/>
      <c r="M58" s="421">
        <f>M59</f>
        <v>15726621</v>
      </c>
      <c r="N58" s="421">
        <f>N59</f>
        <v>18614716</v>
      </c>
      <c r="O58" s="421">
        <f>O59</f>
        <v>1894593.24</v>
      </c>
      <c r="P58" s="421">
        <f>P59</f>
        <v>1894593.24</v>
      </c>
      <c r="Q58" s="421">
        <f>Q59</f>
        <v>1894593.24</v>
      </c>
      <c r="R58" s="407"/>
      <c r="S58" s="407"/>
      <c r="T58" s="407"/>
      <c r="U58" s="407"/>
    </row>
    <row r="59" spans="1:23" s="85" customFormat="1" ht="36">
      <c r="A59" s="104"/>
      <c r="B59" s="104"/>
      <c r="C59" s="104"/>
      <c r="D59" s="104"/>
      <c r="E59" s="104">
        <v>206</v>
      </c>
      <c r="F59" s="380" t="s">
        <v>58</v>
      </c>
      <c r="G59" s="371" t="s">
        <v>141</v>
      </c>
      <c r="H59" s="390">
        <v>81</v>
      </c>
      <c r="I59" s="390">
        <v>83.37</v>
      </c>
      <c r="J59" s="390">
        <v>16.96</v>
      </c>
      <c r="K59" s="401">
        <f t="shared" si="2"/>
        <v>20.938271604938272</v>
      </c>
      <c r="L59" s="401">
        <f t="shared" si="3"/>
        <v>20.343049058414298</v>
      </c>
      <c r="M59" s="333">
        <v>15726621</v>
      </c>
      <c r="N59" s="333">
        <v>18614716</v>
      </c>
      <c r="O59" s="421">
        <v>1894593.24</v>
      </c>
      <c r="P59" s="421">
        <v>1894593.24</v>
      </c>
      <c r="Q59" s="421">
        <v>1894593.24</v>
      </c>
      <c r="R59" s="407">
        <f t="shared" si="4"/>
        <v>12.047045833939789</v>
      </c>
      <c r="S59" s="407">
        <f t="shared" si="5"/>
        <v>10.177932556156108</v>
      </c>
      <c r="T59" s="407">
        <f t="shared" si="6"/>
        <v>12.047045833939789</v>
      </c>
      <c r="U59" s="407">
        <f t="shared" si="7"/>
        <v>10.177932556156108</v>
      </c>
    </row>
    <row r="60" spans="1:23" s="85" customFormat="1" ht="24">
      <c r="A60" s="104"/>
      <c r="B60" s="104"/>
      <c r="C60" s="104"/>
      <c r="D60" s="104">
        <v>5</v>
      </c>
      <c r="E60" s="104"/>
      <c r="F60" s="380" t="s">
        <v>142</v>
      </c>
      <c r="G60" s="371"/>
      <c r="H60" s="390"/>
      <c r="I60" s="390"/>
      <c r="J60" s="390"/>
      <c r="K60" s="401"/>
      <c r="L60" s="401"/>
      <c r="M60" s="421">
        <f>M61+M62</f>
        <v>82499005</v>
      </c>
      <c r="N60" s="421">
        <f>N61+N62</f>
        <v>86571287.780000001</v>
      </c>
      <c r="O60" s="421">
        <f>O61+O62</f>
        <v>37646476.559999995</v>
      </c>
      <c r="P60" s="421">
        <f>P61+P62</f>
        <v>37646476.559999995</v>
      </c>
      <c r="Q60" s="421">
        <f>Q61+Q62</f>
        <v>37646476.559999995</v>
      </c>
      <c r="R60" s="407"/>
      <c r="S60" s="407"/>
      <c r="T60" s="407"/>
      <c r="U60" s="407"/>
    </row>
    <row r="61" spans="1:23" s="85" customFormat="1">
      <c r="A61" s="104"/>
      <c r="B61" s="104"/>
      <c r="C61" s="104"/>
      <c r="D61" s="104"/>
      <c r="E61" s="104">
        <v>207</v>
      </c>
      <c r="F61" s="380" t="s">
        <v>59</v>
      </c>
      <c r="G61" s="371" t="s">
        <v>60</v>
      </c>
      <c r="H61" s="390">
        <v>1200000</v>
      </c>
      <c r="I61" s="390">
        <v>1200111.1100000001</v>
      </c>
      <c r="J61" s="390">
        <f>634+4000250</f>
        <v>4000884</v>
      </c>
      <c r="K61" s="401">
        <f t="shared" si="2"/>
        <v>333.40699999999998</v>
      </c>
      <c r="L61" s="401">
        <f t="shared" si="3"/>
        <v>333.37613214829747</v>
      </c>
      <c r="M61" s="421">
        <v>7585030</v>
      </c>
      <c r="N61" s="421">
        <v>7821732</v>
      </c>
      <c r="O61" s="421">
        <v>1605143.2000000002</v>
      </c>
      <c r="P61" s="421">
        <v>1605143.2000000002</v>
      </c>
      <c r="Q61" s="421">
        <v>1605143.2000000002</v>
      </c>
      <c r="R61" s="407">
        <f t="shared" si="4"/>
        <v>21.161988812173455</v>
      </c>
      <c r="S61" s="407">
        <f t="shared" si="5"/>
        <v>20.521582687824129</v>
      </c>
      <c r="T61" s="407">
        <f t="shared" si="6"/>
        <v>21.161988812173455</v>
      </c>
      <c r="U61" s="407">
        <f t="shared" si="7"/>
        <v>20.521582687824129</v>
      </c>
    </row>
    <row r="62" spans="1:23" s="85" customFormat="1">
      <c r="A62" s="104"/>
      <c r="B62" s="104"/>
      <c r="C62" s="104"/>
      <c r="D62" s="104"/>
      <c r="E62" s="104">
        <v>208</v>
      </c>
      <c r="F62" s="380" t="s">
        <v>61</v>
      </c>
      <c r="G62" s="371" t="s">
        <v>62</v>
      </c>
      <c r="H62" s="390">
        <v>320</v>
      </c>
      <c r="I62" s="390">
        <v>507.14</v>
      </c>
      <c r="J62" s="390">
        <v>3954</v>
      </c>
      <c r="K62" s="401">
        <f t="shared" si="2"/>
        <v>1235.625</v>
      </c>
      <c r="L62" s="401">
        <f t="shared" si="3"/>
        <v>779.66636431754546</v>
      </c>
      <c r="M62" s="421">
        <v>74913975</v>
      </c>
      <c r="N62" s="421">
        <v>78749555.780000001</v>
      </c>
      <c r="O62" s="421">
        <v>36041333.359999992</v>
      </c>
      <c r="P62" s="421">
        <v>36041333.359999992</v>
      </c>
      <c r="Q62" s="421">
        <v>36041333.359999992</v>
      </c>
      <c r="R62" s="407">
        <f t="shared" si="4"/>
        <v>48.110293653487204</v>
      </c>
      <c r="S62" s="407">
        <f t="shared" si="5"/>
        <v>45.76703068736979</v>
      </c>
      <c r="T62" s="407">
        <f t="shared" si="6"/>
        <v>48.110293653487204</v>
      </c>
      <c r="U62" s="407">
        <f t="shared" si="7"/>
        <v>45.76703068736979</v>
      </c>
    </row>
    <row r="63" spans="1:23" s="85" customFormat="1" ht="22.5" customHeight="1">
      <c r="A63" s="104"/>
      <c r="B63" s="104"/>
      <c r="C63" s="104">
        <v>2</v>
      </c>
      <c r="D63" s="104"/>
      <c r="E63" s="104"/>
      <c r="F63" s="380" t="s">
        <v>105</v>
      </c>
      <c r="G63" s="371"/>
      <c r="H63" s="390"/>
      <c r="I63" s="390"/>
      <c r="J63" s="390"/>
      <c r="K63" s="401"/>
      <c r="L63" s="401"/>
      <c r="M63" s="421">
        <f>M64+M72+M74+M76</f>
        <v>375235640</v>
      </c>
      <c r="N63" s="421">
        <f>N64+N72+N74+N76</f>
        <v>366573151.00999999</v>
      </c>
      <c r="O63" s="421">
        <f>O64+O72+O74+O76</f>
        <v>94093976.930000007</v>
      </c>
      <c r="P63" s="421">
        <f>P64+P72+P74+P76</f>
        <v>94093976.930000007</v>
      </c>
      <c r="Q63" s="421">
        <f>Q64+Q72+Q74+Q76</f>
        <v>94093976.930000007</v>
      </c>
      <c r="R63" s="407"/>
      <c r="S63" s="407"/>
      <c r="T63" s="407"/>
      <c r="U63" s="407"/>
    </row>
    <row r="64" spans="1:23" s="85" customFormat="1">
      <c r="A64" s="104"/>
      <c r="B64" s="104"/>
      <c r="C64" s="104"/>
      <c r="D64" s="104">
        <v>1</v>
      </c>
      <c r="E64" s="104"/>
      <c r="F64" s="380" t="s">
        <v>143</v>
      </c>
      <c r="G64" s="371"/>
      <c r="H64" s="390"/>
      <c r="I64" s="390"/>
      <c r="J64" s="390"/>
      <c r="K64" s="401"/>
      <c r="L64" s="401"/>
      <c r="M64" s="421">
        <f>M65+M66+M67+M68+M69+M70+M71</f>
        <v>246076240</v>
      </c>
      <c r="N64" s="421">
        <f>N65+N66+N67+N68+N69+N70+N71</f>
        <v>249263276.78999999</v>
      </c>
      <c r="O64" s="421">
        <f>O65+O66+O67+O68+O69+O70+O71</f>
        <v>73309208.219999999</v>
      </c>
      <c r="P64" s="421">
        <f>P65+P66+P67+P68+P69+P70+P71</f>
        <v>73309208.219999999</v>
      </c>
      <c r="Q64" s="421">
        <f>Q65+Q66+Q67+Q68+Q69+Q70+Q71</f>
        <v>73309208.219999999</v>
      </c>
      <c r="R64" s="407"/>
      <c r="S64" s="407"/>
      <c r="T64" s="407"/>
      <c r="U64" s="407"/>
    </row>
    <row r="65" spans="1:21" s="85" customFormat="1">
      <c r="A65" s="104"/>
      <c r="B65" s="104"/>
      <c r="C65" s="104"/>
      <c r="D65" s="104"/>
      <c r="E65" s="104">
        <v>211</v>
      </c>
      <c r="F65" s="380" t="s">
        <v>63</v>
      </c>
      <c r="G65" s="371" t="s">
        <v>64</v>
      </c>
      <c r="H65" s="390">
        <v>140000</v>
      </c>
      <c r="I65" s="390">
        <v>141964.29</v>
      </c>
      <c r="J65" s="390">
        <v>42889</v>
      </c>
      <c r="K65" s="401">
        <f t="shared" si="2"/>
        <v>30.635000000000002</v>
      </c>
      <c r="L65" s="401">
        <f t="shared" si="3"/>
        <v>30.211118584821577</v>
      </c>
      <c r="M65" s="421">
        <v>10686642</v>
      </c>
      <c r="N65" s="421">
        <v>11099227</v>
      </c>
      <c r="O65" s="421">
        <v>1628464.95</v>
      </c>
      <c r="P65" s="421">
        <v>1628464.95</v>
      </c>
      <c r="Q65" s="421">
        <v>1628464.95</v>
      </c>
      <c r="R65" s="407">
        <f t="shared" si="4"/>
        <v>15.238322290575468</v>
      </c>
      <c r="S65" s="407">
        <f t="shared" si="5"/>
        <v>14.671877149642942</v>
      </c>
      <c r="T65" s="407">
        <f t="shared" si="6"/>
        <v>15.238322290575468</v>
      </c>
      <c r="U65" s="407">
        <f t="shared" si="7"/>
        <v>14.671877149642942</v>
      </c>
    </row>
    <row r="66" spans="1:21" s="85" customFormat="1" ht="36">
      <c r="A66" s="104"/>
      <c r="B66" s="104"/>
      <c r="C66" s="104"/>
      <c r="D66" s="104"/>
      <c r="E66" s="104">
        <v>215</v>
      </c>
      <c r="F66" s="380" t="s">
        <v>144</v>
      </c>
      <c r="G66" s="371" t="s">
        <v>49</v>
      </c>
      <c r="H66" s="390">
        <v>4</v>
      </c>
      <c r="I66" s="390">
        <v>4</v>
      </c>
      <c r="J66" s="390">
        <v>12</v>
      </c>
      <c r="K66" s="401">
        <f t="shared" si="2"/>
        <v>300</v>
      </c>
      <c r="L66" s="401">
        <f t="shared" si="3"/>
        <v>300</v>
      </c>
      <c r="M66" s="421">
        <v>3083021</v>
      </c>
      <c r="N66" s="421">
        <v>3083021</v>
      </c>
      <c r="O66" s="421">
        <v>255272.53</v>
      </c>
      <c r="P66" s="421">
        <v>255272.53</v>
      </c>
      <c r="Q66" s="421">
        <v>255272.53</v>
      </c>
      <c r="R66" s="407">
        <f t="shared" si="4"/>
        <v>8.2799478174167476</v>
      </c>
      <c r="S66" s="407">
        <f t="shared" si="5"/>
        <v>8.2799478174167476</v>
      </c>
      <c r="T66" s="407">
        <f t="shared" si="6"/>
        <v>8.2799478174167476</v>
      </c>
      <c r="U66" s="407">
        <f t="shared" si="7"/>
        <v>8.2799478174167476</v>
      </c>
    </row>
    <row r="67" spans="1:21" s="85" customFormat="1" ht="24">
      <c r="A67" s="104"/>
      <c r="B67" s="104"/>
      <c r="C67" s="104"/>
      <c r="D67" s="104"/>
      <c r="E67" s="104">
        <v>216</v>
      </c>
      <c r="F67" s="380" t="s">
        <v>145</v>
      </c>
      <c r="G67" s="371" t="s">
        <v>60</v>
      </c>
      <c r="H67" s="390">
        <v>48000</v>
      </c>
      <c r="I67" s="390">
        <v>48947.71</v>
      </c>
      <c r="J67" s="390">
        <v>1887.23</v>
      </c>
      <c r="K67" s="401">
        <f t="shared" si="2"/>
        <v>3.9317291666666665</v>
      </c>
      <c r="L67" s="401">
        <f t="shared" si="3"/>
        <v>3.8556042764819844</v>
      </c>
      <c r="M67" s="421">
        <v>3472441</v>
      </c>
      <c r="N67" s="421">
        <v>7185706</v>
      </c>
      <c r="O67" s="421">
        <v>357648</v>
      </c>
      <c r="P67" s="421">
        <v>357648</v>
      </c>
      <c r="Q67" s="421">
        <v>357648</v>
      </c>
      <c r="R67" s="407">
        <f t="shared" si="4"/>
        <v>10.29961344195625</v>
      </c>
      <c r="S67" s="407">
        <f t="shared" si="5"/>
        <v>4.9772144866489114</v>
      </c>
      <c r="T67" s="407">
        <f t="shared" si="6"/>
        <v>10.29961344195625</v>
      </c>
      <c r="U67" s="407">
        <f t="shared" si="7"/>
        <v>4.9772144866489114</v>
      </c>
    </row>
    <row r="68" spans="1:21" s="85" customFormat="1" ht="58.5" customHeight="1">
      <c r="A68" s="104"/>
      <c r="B68" s="104"/>
      <c r="C68" s="104"/>
      <c r="D68" s="104"/>
      <c r="E68" s="104">
        <v>217</v>
      </c>
      <c r="F68" s="380" t="s">
        <v>146</v>
      </c>
      <c r="G68" s="371" t="s">
        <v>49</v>
      </c>
      <c r="H68" s="390">
        <v>2</v>
      </c>
      <c r="I68" s="390">
        <v>2</v>
      </c>
      <c r="J68" s="390">
        <v>4</v>
      </c>
      <c r="K68" s="401">
        <f t="shared" si="2"/>
        <v>200</v>
      </c>
      <c r="L68" s="401">
        <f t="shared" si="3"/>
        <v>200</v>
      </c>
      <c r="M68" s="421">
        <v>7466213</v>
      </c>
      <c r="N68" s="421">
        <v>6527399.79</v>
      </c>
      <c r="O68" s="421">
        <v>212272.94</v>
      </c>
      <c r="P68" s="421">
        <v>212272.94</v>
      </c>
      <c r="Q68" s="421">
        <v>212272.94</v>
      </c>
      <c r="R68" s="407">
        <f t="shared" si="4"/>
        <v>2.8431139052689764</v>
      </c>
      <c r="S68" s="407">
        <f t="shared" si="5"/>
        <v>3.2520290901317686</v>
      </c>
      <c r="T68" s="407">
        <f t="shared" si="6"/>
        <v>2.8431139052689764</v>
      </c>
      <c r="U68" s="407">
        <f t="shared" si="7"/>
        <v>3.2520290901317686</v>
      </c>
    </row>
    <row r="69" spans="1:21" s="85" customFormat="1" ht="53.25" customHeight="1">
      <c r="A69" s="104"/>
      <c r="B69" s="104"/>
      <c r="C69" s="104"/>
      <c r="D69" s="104"/>
      <c r="E69" s="104">
        <v>218</v>
      </c>
      <c r="F69" s="380" t="s">
        <v>65</v>
      </c>
      <c r="G69" s="371" t="s">
        <v>60</v>
      </c>
      <c r="H69" s="390">
        <v>16000</v>
      </c>
      <c r="I69" s="390">
        <f>16000+8188</f>
        <v>24188</v>
      </c>
      <c r="J69" s="390">
        <v>3463.69</v>
      </c>
      <c r="K69" s="401">
        <f t="shared" si="2"/>
        <v>21.648062500000002</v>
      </c>
      <c r="L69" s="401">
        <f t="shared" si="3"/>
        <v>14.319869356705805</v>
      </c>
      <c r="M69" s="421">
        <v>67145088</v>
      </c>
      <c r="N69" s="421">
        <v>67145088</v>
      </c>
      <c r="O69" s="421">
        <v>20219569.579999998</v>
      </c>
      <c r="P69" s="421">
        <v>20219569.579999998</v>
      </c>
      <c r="Q69" s="421">
        <v>20219569.579999998</v>
      </c>
      <c r="R69" s="407">
        <f t="shared" si="4"/>
        <v>30.113252037140825</v>
      </c>
      <c r="S69" s="407">
        <f t="shared" si="5"/>
        <v>30.113252037140825</v>
      </c>
      <c r="T69" s="407">
        <f t="shared" si="6"/>
        <v>30.113252037140825</v>
      </c>
      <c r="U69" s="407">
        <f t="shared" si="7"/>
        <v>30.113252037140825</v>
      </c>
    </row>
    <row r="70" spans="1:21" s="85" customFormat="1" ht="24">
      <c r="A70" s="104"/>
      <c r="B70" s="104"/>
      <c r="C70" s="104"/>
      <c r="D70" s="104"/>
      <c r="E70" s="104">
        <v>219</v>
      </c>
      <c r="F70" s="380" t="s">
        <v>66</v>
      </c>
      <c r="G70" s="371" t="s">
        <v>67</v>
      </c>
      <c r="H70" s="390">
        <v>5</v>
      </c>
      <c r="I70" s="390">
        <v>6.73</v>
      </c>
      <c r="J70" s="390">
        <v>997</v>
      </c>
      <c r="K70" s="401">
        <f t="shared" si="2"/>
        <v>19940</v>
      </c>
      <c r="L70" s="401">
        <f t="shared" si="3"/>
        <v>14814.264487369985</v>
      </c>
      <c r="M70" s="333">
        <v>153532835</v>
      </c>
      <c r="N70" s="333">
        <v>153532835</v>
      </c>
      <c r="O70" s="421">
        <v>50459675.220000006</v>
      </c>
      <c r="P70" s="421">
        <v>50459675.220000006</v>
      </c>
      <c r="Q70" s="421">
        <v>50459675.220000006</v>
      </c>
      <c r="R70" s="407">
        <f t="shared" si="4"/>
        <v>32.865722319268059</v>
      </c>
      <c r="S70" s="407">
        <f t="shared" si="5"/>
        <v>32.865722319268059</v>
      </c>
      <c r="T70" s="407">
        <f t="shared" si="6"/>
        <v>32.865722319268059</v>
      </c>
      <c r="U70" s="407">
        <f t="shared" si="7"/>
        <v>32.865722319268059</v>
      </c>
    </row>
    <row r="71" spans="1:21" s="85" customFormat="1" ht="29.25" customHeight="1">
      <c r="A71" s="104"/>
      <c r="B71" s="104"/>
      <c r="C71" s="104"/>
      <c r="D71" s="104"/>
      <c r="E71" s="104">
        <v>220</v>
      </c>
      <c r="F71" s="380" t="s">
        <v>68</v>
      </c>
      <c r="G71" s="371" t="s">
        <v>62</v>
      </c>
      <c r="H71" s="390">
        <v>60</v>
      </c>
      <c r="I71" s="390">
        <v>60</v>
      </c>
      <c r="J71" s="390">
        <v>97</v>
      </c>
      <c r="K71" s="401">
        <f t="shared" si="2"/>
        <v>161.66666666666666</v>
      </c>
      <c r="L71" s="401">
        <f t="shared" si="3"/>
        <v>161.66666666666666</v>
      </c>
      <c r="M71" s="421">
        <v>690000</v>
      </c>
      <c r="N71" s="421">
        <v>690000</v>
      </c>
      <c r="O71" s="421">
        <v>176305</v>
      </c>
      <c r="P71" s="421">
        <v>176305</v>
      </c>
      <c r="Q71" s="421">
        <v>176305</v>
      </c>
      <c r="R71" s="407">
        <f t="shared" si="4"/>
        <v>25.551449275362319</v>
      </c>
      <c r="S71" s="407">
        <f t="shared" si="5"/>
        <v>25.551449275362319</v>
      </c>
      <c r="T71" s="407">
        <f t="shared" si="6"/>
        <v>25.551449275362319</v>
      </c>
      <c r="U71" s="407">
        <f t="shared" si="7"/>
        <v>25.551449275362319</v>
      </c>
    </row>
    <row r="72" spans="1:21" s="85" customFormat="1" ht="20.25" customHeight="1">
      <c r="A72" s="284"/>
      <c r="B72" s="284"/>
      <c r="C72" s="284"/>
      <c r="D72" s="284">
        <v>3</v>
      </c>
      <c r="E72" s="284"/>
      <c r="F72" s="381" t="s">
        <v>147</v>
      </c>
      <c r="G72" s="378"/>
      <c r="H72" s="391"/>
      <c r="I72" s="391"/>
      <c r="J72" s="391"/>
      <c r="K72" s="480"/>
      <c r="L72" s="480"/>
      <c r="M72" s="443">
        <f>M73</f>
        <v>60063836</v>
      </c>
      <c r="N72" s="443">
        <f>N73</f>
        <v>41084926</v>
      </c>
      <c r="O72" s="443">
        <f>O73</f>
        <v>4456215.9000000004</v>
      </c>
      <c r="P72" s="443">
        <f>P73</f>
        <v>4456215.9000000004</v>
      </c>
      <c r="Q72" s="443">
        <f>Q73</f>
        <v>4456215.9000000004</v>
      </c>
      <c r="R72" s="444"/>
      <c r="S72" s="444"/>
      <c r="T72" s="444"/>
      <c r="U72" s="444"/>
    </row>
    <row r="73" spans="1:21" s="85" customFormat="1" ht="36">
      <c r="A73" s="104"/>
      <c r="B73" s="104"/>
      <c r="C73" s="104"/>
      <c r="D73" s="104"/>
      <c r="E73" s="104">
        <v>222</v>
      </c>
      <c r="F73" s="380" t="s">
        <v>69</v>
      </c>
      <c r="G73" s="371" t="s">
        <v>64</v>
      </c>
      <c r="H73" s="390">
        <v>62836</v>
      </c>
      <c r="I73" s="390">
        <v>63558.1</v>
      </c>
      <c r="J73" s="390">
        <f>800+58810</f>
        <v>59610</v>
      </c>
      <c r="K73" s="401">
        <f t="shared" si="2"/>
        <v>94.866000381946662</v>
      </c>
      <c r="L73" s="401">
        <f t="shared" si="3"/>
        <v>93.788203234520864</v>
      </c>
      <c r="M73" s="333">
        <v>60063836</v>
      </c>
      <c r="N73" s="333">
        <v>41084926</v>
      </c>
      <c r="O73" s="421">
        <v>4456215.9000000004</v>
      </c>
      <c r="P73" s="421">
        <v>4456215.9000000004</v>
      </c>
      <c r="Q73" s="421">
        <v>4456215.9000000004</v>
      </c>
      <c r="R73" s="407">
        <f t="shared" si="4"/>
        <v>7.4191330370574402</v>
      </c>
      <c r="S73" s="407">
        <f t="shared" si="5"/>
        <v>10.84635250407899</v>
      </c>
      <c r="T73" s="407">
        <f t="shared" si="6"/>
        <v>7.4191330370574402</v>
      </c>
      <c r="U73" s="407">
        <f t="shared" si="7"/>
        <v>10.84635250407899</v>
      </c>
    </row>
    <row r="74" spans="1:21" s="85" customFormat="1">
      <c r="A74" s="104"/>
      <c r="B74" s="104"/>
      <c r="C74" s="104"/>
      <c r="D74" s="104">
        <v>4</v>
      </c>
      <c r="E74" s="104"/>
      <c r="F74" s="380" t="s">
        <v>70</v>
      </c>
      <c r="G74" s="371"/>
      <c r="H74" s="390"/>
      <c r="I74" s="390"/>
      <c r="J74" s="390"/>
      <c r="K74" s="401"/>
      <c r="L74" s="401"/>
      <c r="M74" s="421">
        <f>M75</f>
        <v>66935564</v>
      </c>
      <c r="N74" s="421">
        <f>N75</f>
        <v>64575493.219999999</v>
      </c>
      <c r="O74" s="421">
        <f>O75</f>
        <v>16178552.810000001</v>
      </c>
      <c r="P74" s="421">
        <f>P75</f>
        <v>16178552.810000001</v>
      </c>
      <c r="Q74" s="421">
        <f>Q75</f>
        <v>16178552.810000001</v>
      </c>
      <c r="R74" s="407"/>
      <c r="S74" s="407"/>
      <c r="T74" s="407"/>
      <c r="U74" s="407"/>
    </row>
    <row r="75" spans="1:21" s="85" customFormat="1">
      <c r="A75" s="104"/>
      <c r="B75" s="104"/>
      <c r="C75" s="104"/>
      <c r="D75" s="104"/>
      <c r="E75" s="104">
        <v>223</v>
      </c>
      <c r="F75" s="380" t="s">
        <v>70</v>
      </c>
      <c r="G75" s="371" t="s">
        <v>71</v>
      </c>
      <c r="H75" s="390">
        <v>0</v>
      </c>
      <c r="I75" s="390">
        <v>595.20000000000005</v>
      </c>
      <c r="J75" s="390">
        <v>2202</v>
      </c>
      <c r="K75" s="401">
        <f t="shared" si="2"/>
        <v>0</v>
      </c>
      <c r="L75" s="401">
        <f t="shared" si="3"/>
        <v>369.95967741935482</v>
      </c>
      <c r="M75" s="421">
        <v>66935564</v>
      </c>
      <c r="N75" s="421">
        <v>64575493.219999999</v>
      </c>
      <c r="O75" s="421">
        <v>16178552.810000001</v>
      </c>
      <c r="P75" s="421">
        <v>16178552.810000001</v>
      </c>
      <c r="Q75" s="421">
        <v>16178552.810000001</v>
      </c>
      <c r="R75" s="407">
        <f t="shared" si="4"/>
        <v>24.170339118977171</v>
      </c>
      <c r="S75" s="407">
        <f t="shared" si="5"/>
        <v>25.05370381745572</v>
      </c>
      <c r="T75" s="407">
        <f t="shared" si="6"/>
        <v>24.170339118977171</v>
      </c>
      <c r="U75" s="407">
        <f t="shared" si="7"/>
        <v>25.05370381745572</v>
      </c>
    </row>
    <row r="76" spans="1:21" s="85" customFormat="1">
      <c r="A76" s="104"/>
      <c r="B76" s="104"/>
      <c r="C76" s="104"/>
      <c r="D76" s="104">
        <v>5</v>
      </c>
      <c r="E76" s="104"/>
      <c r="F76" s="380" t="s">
        <v>106</v>
      </c>
      <c r="G76" s="371"/>
      <c r="H76" s="390"/>
      <c r="I76" s="390"/>
      <c r="J76" s="390"/>
      <c r="K76" s="401"/>
      <c r="L76" s="401"/>
      <c r="M76" s="421">
        <f>M77</f>
        <v>2160000</v>
      </c>
      <c r="N76" s="421">
        <f>N77</f>
        <v>11649455</v>
      </c>
      <c r="O76" s="421">
        <f>O77</f>
        <v>150000</v>
      </c>
      <c r="P76" s="421">
        <f>P77</f>
        <v>150000</v>
      </c>
      <c r="Q76" s="421">
        <f>Q77</f>
        <v>150000</v>
      </c>
      <c r="R76" s="407"/>
      <c r="S76" s="407"/>
      <c r="T76" s="407"/>
      <c r="U76" s="407"/>
    </row>
    <row r="77" spans="1:21" s="85" customFormat="1" ht="36">
      <c r="A77" s="104"/>
      <c r="B77" s="104"/>
      <c r="C77" s="104"/>
      <c r="D77" s="104"/>
      <c r="E77" s="104">
        <v>224</v>
      </c>
      <c r="F77" s="380" t="s">
        <v>148</v>
      </c>
      <c r="G77" s="371" t="s">
        <v>149</v>
      </c>
      <c r="H77" s="390">
        <v>0</v>
      </c>
      <c r="I77" s="390">
        <v>23</v>
      </c>
      <c r="J77" s="390">
        <v>23</v>
      </c>
      <c r="K77" s="401">
        <f t="shared" si="2"/>
        <v>0</v>
      </c>
      <c r="L77" s="401">
        <f t="shared" si="3"/>
        <v>100</v>
      </c>
      <c r="M77" s="421">
        <v>2160000</v>
      </c>
      <c r="N77" s="421">
        <v>11649455</v>
      </c>
      <c r="O77" s="421">
        <v>150000</v>
      </c>
      <c r="P77" s="421">
        <v>150000</v>
      </c>
      <c r="Q77" s="421">
        <v>150000</v>
      </c>
      <c r="R77" s="407">
        <f t="shared" si="4"/>
        <v>6.9444444444444446</v>
      </c>
      <c r="S77" s="407">
        <f t="shared" si="5"/>
        <v>1.2876138840829892</v>
      </c>
      <c r="T77" s="407">
        <f t="shared" si="6"/>
        <v>6.9444444444444446</v>
      </c>
      <c r="U77" s="407">
        <f t="shared" si="7"/>
        <v>1.2876138840829892</v>
      </c>
    </row>
    <row r="78" spans="1:21" s="85" customFormat="1" ht="24">
      <c r="A78" s="104">
        <v>5</v>
      </c>
      <c r="B78" s="104"/>
      <c r="C78" s="104"/>
      <c r="D78" s="104"/>
      <c r="E78" s="104"/>
      <c r="F78" s="380" t="s">
        <v>150</v>
      </c>
      <c r="G78" s="371"/>
      <c r="H78" s="390"/>
      <c r="I78" s="390"/>
      <c r="J78" s="390"/>
      <c r="K78" s="401"/>
      <c r="L78" s="401"/>
      <c r="M78" s="437">
        <f>M79+M83</f>
        <v>324202662</v>
      </c>
      <c r="N78" s="437">
        <f>N79+N83</f>
        <v>324207662</v>
      </c>
      <c r="O78" s="437">
        <f>O79+O83</f>
        <v>109504216.05</v>
      </c>
      <c r="P78" s="437">
        <f>P79+P83</f>
        <v>109504216.05</v>
      </c>
      <c r="Q78" s="437">
        <f>Q79+Q83</f>
        <v>109504216.05</v>
      </c>
      <c r="R78" s="407"/>
      <c r="S78" s="407"/>
      <c r="T78" s="407"/>
      <c r="U78" s="407"/>
    </row>
    <row r="79" spans="1:21" s="85" customFormat="1" ht="19.5" customHeight="1">
      <c r="A79" s="104"/>
      <c r="B79" s="104">
        <v>1</v>
      </c>
      <c r="C79" s="104"/>
      <c r="D79" s="104"/>
      <c r="E79" s="104"/>
      <c r="F79" s="380" t="s">
        <v>98</v>
      </c>
      <c r="G79" s="371"/>
      <c r="H79" s="390"/>
      <c r="I79" s="390"/>
      <c r="J79" s="390"/>
      <c r="K79" s="401"/>
      <c r="L79" s="401"/>
      <c r="M79" s="421">
        <f>M80</f>
        <v>94639550</v>
      </c>
      <c r="N79" s="421">
        <f t="shared" ref="N79:Q81" si="12">N80</f>
        <v>91739550</v>
      </c>
      <c r="O79" s="421">
        <f t="shared" si="12"/>
        <v>40740187.24000001</v>
      </c>
      <c r="P79" s="421">
        <f t="shared" si="12"/>
        <v>40740187.24000001</v>
      </c>
      <c r="Q79" s="421">
        <f t="shared" si="12"/>
        <v>40740187.24000001</v>
      </c>
      <c r="R79" s="407"/>
      <c r="S79" s="407"/>
      <c r="T79" s="407"/>
      <c r="U79" s="407"/>
    </row>
    <row r="80" spans="1:21" s="85" customFormat="1" ht="20.25" customHeight="1">
      <c r="A80" s="104"/>
      <c r="B80" s="104"/>
      <c r="C80" s="104">
        <v>3</v>
      </c>
      <c r="D80" s="104"/>
      <c r="E80" s="104"/>
      <c r="F80" s="380" t="s">
        <v>151</v>
      </c>
      <c r="G80" s="371"/>
      <c r="H80" s="390"/>
      <c r="I80" s="390"/>
      <c r="J80" s="390"/>
      <c r="K80" s="401"/>
      <c r="L80" s="401"/>
      <c r="M80" s="421">
        <f>M81</f>
        <v>94639550</v>
      </c>
      <c r="N80" s="421">
        <f t="shared" si="12"/>
        <v>91739550</v>
      </c>
      <c r="O80" s="421">
        <f t="shared" si="12"/>
        <v>40740187.24000001</v>
      </c>
      <c r="P80" s="421">
        <f t="shared" si="12"/>
        <v>40740187.24000001</v>
      </c>
      <c r="Q80" s="421">
        <f t="shared" si="12"/>
        <v>40740187.24000001</v>
      </c>
      <c r="R80" s="407"/>
      <c r="S80" s="407"/>
      <c r="T80" s="407"/>
      <c r="U80" s="407"/>
    </row>
    <row r="81" spans="1:21" s="85" customFormat="1">
      <c r="A81" s="104"/>
      <c r="B81" s="104"/>
      <c r="C81" s="104"/>
      <c r="D81" s="104">
        <v>1</v>
      </c>
      <c r="E81" s="104"/>
      <c r="F81" s="380" t="s">
        <v>152</v>
      </c>
      <c r="G81" s="371"/>
      <c r="H81" s="390"/>
      <c r="I81" s="390"/>
      <c r="J81" s="390"/>
      <c r="K81" s="401"/>
      <c r="L81" s="401"/>
      <c r="M81" s="421">
        <f>M82</f>
        <v>94639550</v>
      </c>
      <c r="N81" s="421">
        <f t="shared" si="12"/>
        <v>91739550</v>
      </c>
      <c r="O81" s="421">
        <f t="shared" si="12"/>
        <v>40740187.24000001</v>
      </c>
      <c r="P81" s="421">
        <f t="shared" si="12"/>
        <v>40740187.24000001</v>
      </c>
      <c r="Q81" s="421">
        <f t="shared" si="12"/>
        <v>40740187.24000001</v>
      </c>
      <c r="R81" s="407"/>
      <c r="S81" s="407"/>
      <c r="T81" s="407"/>
      <c r="U81" s="407"/>
    </row>
    <row r="82" spans="1:21" s="85" customFormat="1">
      <c r="A82" s="104"/>
      <c r="B82" s="104"/>
      <c r="C82" s="104"/>
      <c r="D82" s="104"/>
      <c r="E82" s="104">
        <v>204</v>
      </c>
      <c r="F82" s="380" t="s">
        <v>153</v>
      </c>
      <c r="G82" s="371" t="s">
        <v>44</v>
      </c>
      <c r="H82" s="390">
        <v>1</v>
      </c>
      <c r="I82" s="390">
        <v>1</v>
      </c>
      <c r="J82" s="390">
        <v>1</v>
      </c>
      <c r="K82" s="401">
        <f t="shared" ref="K82:K85" si="13">IFERROR(J82/H82*100,0)</f>
        <v>100</v>
      </c>
      <c r="L82" s="401">
        <f t="shared" ref="L82:L85" si="14">IFERROR(J82/I82*100,0)</f>
        <v>100</v>
      </c>
      <c r="M82" s="421">
        <v>94639550</v>
      </c>
      <c r="N82" s="421">
        <v>91739550</v>
      </c>
      <c r="O82" s="421">
        <v>40740187.24000001</v>
      </c>
      <c r="P82" s="421">
        <v>40740187.24000001</v>
      </c>
      <c r="Q82" s="421">
        <v>40740187.24000001</v>
      </c>
      <c r="R82" s="407">
        <f t="shared" ref="R82:R85" si="15">IFERROR(O82/M82*100,0)</f>
        <v>43.047739808568416</v>
      </c>
      <c r="S82" s="407">
        <f t="shared" ref="S82:S85" si="16">IFERROR(O82/N82*100,0)</f>
        <v>44.408531805529904</v>
      </c>
      <c r="T82" s="407">
        <f t="shared" ref="T82:T85" si="17">IFERROR(P82/M82*100,0)</f>
        <v>43.047739808568416</v>
      </c>
      <c r="U82" s="407">
        <f t="shared" ref="U82:U85" si="18">IFERROR(P82/N82*100,0)</f>
        <v>44.408531805529904</v>
      </c>
    </row>
    <row r="83" spans="1:21" s="85" customFormat="1" ht="20.25" customHeight="1">
      <c r="A83" s="104"/>
      <c r="B83" s="104"/>
      <c r="C83" s="104">
        <v>8</v>
      </c>
      <c r="D83" s="104"/>
      <c r="E83" s="104"/>
      <c r="F83" s="380" t="s">
        <v>154</v>
      </c>
      <c r="G83" s="371"/>
      <c r="H83" s="390"/>
      <c r="I83" s="390"/>
      <c r="J83" s="390"/>
      <c r="K83" s="401"/>
      <c r="L83" s="401"/>
      <c r="M83" s="421">
        <f>M84</f>
        <v>229563112</v>
      </c>
      <c r="N83" s="421">
        <f t="shared" ref="N83:Q84" si="19">N84</f>
        <v>232468112</v>
      </c>
      <c r="O83" s="421">
        <f t="shared" si="19"/>
        <v>68764028.809999987</v>
      </c>
      <c r="P83" s="421">
        <f t="shared" si="19"/>
        <v>68764028.809999987</v>
      </c>
      <c r="Q83" s="421">
        <f t="shared" si="19"/>
        <v>68764028.809999987</v>
      </c>
      <c r="R83" s="407"/>
      <c r="S83" s="407"/>
      <c r="T83" s="407"/>
      <c r="U83" s="407"/>
    </row>
    <row r="84" spans="1:21" s="85" customFormat="1">
      <c r="A84" s="104"/>
      <c r="B84" s="104"/>
      <c r="C84" s="104"/>
      <c r="D84" s="104">
        <v>5</v>
      </c>
      <c r="E84" s="104"/>
      <c r="F84" s="380" t="s">
        <v>155</v>
      </c>
      <c r="G84" s="371"/>
      <c r="H84" s="390"/>
      <c r="I84" s="390"/>
      <c r="J84" s="390"/>
      <c r="K84" s="401"/>
      <c r="L84" s="401"/>
      <c r="M84" s="421">
        <f>M85</f>
        <v>229563112</v>
      </c>
      <c r="N84" s="421">
        <f t="shared" si="19"/>
        <v>232468112</v>
      </c>
      <c r="O84" s="421">
        <f t="shared" si="19"/>
        <v>68764028.809999987</v>
      </c>
      <c r="P84" s="421">
        <f t="shared" si="19"/>
        <v>68764028.809999987</v>
      </c>
      <c r="Q84" s="421">
        <f t="shared" si="19"/>
        <v>68764028.809999987</v>
      </c>
      <c r="R84" s="407"/>
      <c r="S84" s="407"/>
      <c r="T84" s="407"/>
      <c r="U84" s="407"/>
    </row>
    <row r="85" spans="1:21" s="85" customFormat="1">
      <c r="A85" s="104"/>
      <c r="B85" s="104"/>
      <c r="C85" s="104"/>
      <c r="D85" s="104"/>
      <c r="E85" s="104">
        <v>201</v>
      </c>
      <c r="F85" s="380" t="s">
        <v>72</v>
      </c>
      <c r="G85" s="371" t="s">
        <v>156</v>
      </c>
      <c r="H85" s="390">
        <v>1</v>
      </c>
      <c r="I85" s="390">
        <v>1</v>
      </c>
      <c r="J85" s="390">
        <v>1</v>
      </c>
      <c r="K85" s="401">
        <f t="shared" si="13"/>
        <v>100</v>
      </c>
      <c r="L85" s="401">
        <f t="shared" si="14"/>
        <v>100</v>
      </c>
      <c r="M85" s="333">
        <v>229563112</v>
      </c>
      <c r="N85" s="333">
        <v>232468112</v>
      </c>
      <c r="O85" s="421">
        <v>68764028.809999987</v>
      </c>
      <c r="P85" s="421">
        <v>68764028.809999987</v>
      </c>
      <c r="Q85" s="421">
        <v>68764028.809999987</v>
      </c>
      <c r="R85" s="407">
        <f t="shared" si="15"/>
        <v>29.954302418587176</v>
      </c>
      <c r="S85" s="407">
        <f t="shared" si="16"/>
        <v>29.579983344124201</v>
      </c>
      <c r="T85" s="407">
        <f t="shared" si="17"/>
        <v>29.954302418587176</v>
      </c>
      <c r="U85" s="407">
        <f t="shared" si="18"/>
        <v>29.579983344124201</v>
      </c>
    </row>
    <row r="86" spans="1:21" s="85" customFormat="1">
      <c r="A86" s="104"/>
      <c r="B86" s="104"/>
      <c r="C86" s="104"/>
      <c r="D86" s="104"/>
      <c r="E86" s="104"/>
      <c r="F86" s="438"/>
      <c r="G86" s="104"/>
      <c r="H86" s="390"/>
      <c r="I86" s="390"/>
      <c r="J86" s="390"/>
      <c r="K86" s="401"/>
      <c r="L86" s="401"/>
      <c r="M86" s="421"/>
      <c r="N86" s="421"/>
      <c r="O86" s="421"/>
      <c r="P86" s="421"/>
      <c r="Q86" s="374"/>
      <c r="R86" s="383"/>
      <c r="S86" s="383"/>
      <c r="T86" s="383"/>
      <c r="U86" s="383"/>
    </row>
    <row r="87" spans="1:21" s="85" customFormat="1">
      <c r="A87" s="284"/>
      <c r="B87" s="284"/>
      <c r="C87" s="284"/>
      <c r="D87" s="284"/>
      <c r="E87" s="284"/>
      <c r="F87" s="481" t="s">
        <v>157</v>
      </c>
      <c r="G87" s="284"/>
      <c r="H87" s="391"/>
      <c r="I87" s="391"/>
      <c r="J87" s="391"/>
      <c r="K87" s="480"/>
      <c r="L87" s="480"/>
      <c r="M87" s="445">
        <f>M9+M37+M45+M53+M78</f>
        <v>1240489225</v>
      </c>
      <c r="N87" s="445">
        <f>N9+N37+N45+N53+N78</f>
        <v>1239550411.79</v>
      </c>
      <c r="O87" s="445">
        <f>O9+O37+O45+O53+O78</f>
        <v>425091401.45999998</v>
      </c>
      <c r="P87" s="445">
        <f>P9+P37+P45+P53+P78</f>
        <v>425091401.45999998</v>
      </c>
      <c r="Q87" s="445">
        <f>Q9+Q37+Q45+Q53+Q78</f>
        <v>425091401.45999998</v>
      </c>
      <c r="R87" s="413"/>
      <c r="S87" s="413"/>
      <c r="T87" s="413"/>
      <c r="U87" s="413"/>
    </row>
    <row r="88" spans="1:21">
      <c r="A88" s="483"/>
      <c r="B88" s="483"/>
      <c r="C88" s="483"/>
      <c r="D88" s="483"/>
      <c r="E88" s="483"/>
      <c r="F88" s="483"/>
      <c r="G88" s="483"/>
      <c r="H88" s="488"/>
      <c r="I88" s="488"/>
      <c r="J88" s="488"/>
      <c r="K88" s="489"/>
    </row>
    <row r="89" spans="1:21">
      <c r="H89" s="489"/>
      <c r="I89" s="489"/>
      <c r="J89" s="489"/>
      <c r="K89" s="489"/>
    </row>
    <row r="90" spans="1:21" ht="13.5" customHeight="1">
      <c r="M90" s="69"/>
      <c r="N90" s="69"/>
      <c r="O90" s="69"/>
      <c r="P90" s="69"/>
      <c r="Q90" s="69"/>
    </row>
    <row r="91" spans="1:21" ht="13.5" customHeight="1">
      <c r="M91" s="69"/>
      <c r="N91" s="69"/>
      <c r="O91" s="69"/>
      <c r="P91" s="69"/>
      <c r="Q91" s="69"/>
    </row>
    <row r="92" spans="1:21" ht="13.5" customHeight="1">
      <c r="M92" s="69"/>
      <c r="N92" s="69"/>
      <c r="O92" s="69"/>
      <c r="P92" s="69"/>
      <c r="Q92" s="69"/>
    </row>
    <row r="93" spans="1:21" ht="13.5" customHeight="1">
      <c r="M93" s="69"/>
      <c r="N93" s="69"/>
      <c r="O93" s="69"/>
      <c r="P93" s="69"/>
      <c r="Q93" s="69"/>
    </row>
    <row r="94" spans="1:21" ht="14.25" customHeight="1">
      <c r="M94" s="69"/>
      <c r="N94" s="69"/>
      <c r="O94" s="69"/>
      <c r="P94" s="69"/>
      <c r="Q94" s="69"/>
    </row>
  </sheetData>
  <autoFilter ref="R8:U85"/>
  <mergeCells count="16">
    <mergeCell ref="A1:U1"/>
    <mergeCell ref="A2:U2"/>
    <mergeCell ref="A4:U4"/>
    <mergeCell ref="A5:U5"/>
    <mergeCell ref="A6:A8"/>
    <mergeCell ref="B6:B8"/>
    <mergeCell ref="C6:C8"/>
    <mergeCell ref="D6:D8"/>
    <mergeCell ref="E6:E8"/>
    <mergeCell ref="F6:F8"/>
    <mergeCell ref="G6:G8"/>
    <mergeCell ref="H6:U6"/>
    <mergeCell ref="H7:J7"/>
    <mergeCell ref="K7:L7"/>
    <mergeCell ref="M7:Q7"/>
    <mergeCell ref="R7:U7"/>
  </mergeCells>
  <printOptions horizontalCentered="1"/>
  <pageMargins left="0.19685039370078741" right="0.11811023622047245" top="1.6535433070866143" bottom="0.47244094488188981" header="0.19685039370078741" footer="0.19685039370078741"/>
  <pageSetup scale="50" orientation="landscape" r:id="rId1"/>
  <headerFooter scaleWithDoc="0">
    <oddHeader>&amp;C&amp;G</oddHeader>
    <oddFooter>&amp;C&amp;G</oddFooter>
  </headerFooter>
  <rowBreaks count="2" manualBreakCount="2">
    <brk id="41" max="20" man="1"/>
    <brk id="72" max="20" man="1"/>
  </rowBreaks>
  <legacyDrawingHF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U31"/>
  <sheetViews>
    <sheetView showGridLines="0" topLeftCell="G4" zoomScaleNormal="100" zoomScaleSheetLayoutView="70" zoomScalePageLayoutView="55" workbookViewId="0">
      <selection activeCell="M13" sqref="M13"/>
    </sheetView>
  </sheetViews>
  <sheetFormatPr baseColWidth="10" defaultRowHeight="13.5"/>
  <cols>
    <col min="1" max="1" width="3.85546875" style="69" customWidth="1"/>
    <col min="2" max="4" width="3.140625" style="69" customWidth="1"/>
    <col min="5" max="5" width="4" style="69" customWidth="1"/>
    <col min="6" max="6" width="29.140625" style="69" customWidth="1"/>
    <col min="7" max="7" width="11.5703125" style="69" customWidth="1"/>
    <col min="8" max="8" width="10.85546875" style="69" customWidth="1"/>
    <col min="9" max="9" width="12.5703125" style="69" customWidth="1"/>
    <col min="10" max="10" width="11.28515625" style="69" customWidth="1"/>
    <col min="11" max="11" width="8" style="69" bestFit="1" customWidth="1"/>
    <col min="12" max="12" width="9" style="69" customWidth="1"/>
    <col min="13" max="14" width="15" style="70" customWidth="1"/>
    <col min="15" max="15" width="13.42578125" style="70" customWidth="1"/>
    <col min="16" max="16" width="13.7109375" style="70" customWidth="1"/>
    <col min="17" max="17" width="14.28515625" style="71" customWidth="1"/>
    <col min="18" max="18" width="11" style="69" customWidth="1"/>
    <col min="19" max="19" width="10" style="69" customWidth="1"/>
    <col min="20" max="20" width="9.28515625" style="69" customWidth="1"/>
    <col min="21" max="21" width="11.7109375" style="69" customWidth="1"/>
    <col min="22" max="22" width="11.42578125" style="69"/>
    <col min="23" max="23" width="17.85546875" style="69" bestFit="1" customWidth="1"/>
    <col min="24" max="16384" width="11.42578125" style="69"/>
  </cols>
  <sheetData>
    <row r="1" spans="1:21" ht="25.15" customHeight="1">
      <c r="A1" s="686" t="s">
        <v>160</v>
      </c>
      <c r="B1" s="687"/>
      <c r="C1" s="687"/>
      <c r="D1" s="687"/>
      <c r="E1" s="687"/>
      <c r="F1" s="687"/>
      <c r="G1" s="687"/>
      <c r="H1" s="687"/>
      <c r="I1" s="687"/>
      <c r="J1" s="687"/>
      <c r="K1" s="687"/>
      <c r="L1" s="687"/>
      <c r="M1" s="687"/>
      <c r="N1" s="687"/>
      <c r="O1" s="687"/>
      <c r="P1" s="687"/>
      <c r="Q1" s="687"/>
      <c r="R1" s="687"/>
      <c r="S1" s="687"/>
      <c r="T1" s="687"/>
      <c r="U1" s="688"/>
    </row>
    <row r="2" spans="1:21" ht="25.15" customHeight="1">
      <c r="A2" s="689" t="s">
        <v>179</v>
      </c>
      <c r="B2" s="690"/>
      <c r="C2" s="690"/>
      <c r="D2" s="690"/>
      <c r="E2" s="690"/>
      <c r="F2" s="690"/>
      <c r="G2" s="690"/>
      <c r="H2" s="690"/>
      <c r="I2" s="690"/>
      <c r="J2" s="690"/>
      <c r="K2" s="690"/>
      <c r="L2" s="690"/>
      <c r="M2" s="690"/>
      <c r="N2" s="690"/>
      <c r="O2" s="690"/>
      <c r="P2" s="690"/>
      <c r="Q2" s="690"/>
      <c r="R2" s="690"/>
      <c r="S2" s="690"/>
      <c r="T2" s="690"/>
      <c r="U2" s="691"/>
    </row>
    <row r="3" spans="1:21" ht="6" customHeight="1">
      <c r="U3" s="72"/>
    </row>
    <row r="4" spans="1:21" ht="20.100000000000001" customHeight="1">
      <c r="A4" s="643" t="s">
        <v>162</v>
      </c>
      <c r="B4" s="692"/>
      <c r="C4" s="692"/>
      <c r="D4" s="692"/>
      <c r="E4" s="692"/>
      <c r="F4" s="692"/>
      <c r="G4" s="692"/>
      <c r="H4" s="692"/>
      <c r="I4" s="692"/>
      <c r="J4" s="692"/>
      <c r="K4" s="692"/>
      <c r="L4" s="692"/>
      <c r="M4" s="692"/>
      <c r="N4" s="692"/>
      <c r="O4" s="692"/>
      <c r="P4" s="692"/>
      <c r="Q4" s="692"/>
      <c r="R4" s="692"/>
      <c r="S4" s="692"/>
      <c r="T4" s="692"/>
      <c r="U4" s="693"/>
    </row>
    <row r="5" spans="1:21" ht="20.100000000000001" customHeight="1">
      <c r="A5" s="694" t="s">
        <v>182</v>
      </c>
      <c r="B5" s="695"/>
      <c r="C5" s="695"/>
      <c r="D5" s="695"/>
      <c r="E5" s="695"/>
      <c r="F5" s="695"/>
      <c r="G5" s="695"/>
      <c r="H5" s="695"/>
      <c r="I5" s="695"/>
      <c r="J5" s="695"/>
      <c r="K5" s="695"/>
      <c r="L5" s="695"/>
      <c r="M5" s="695"/>
      <c r="N5" s="695"/>
      <c r="O5" s="695"/>
      <c r="P5" s="695"/>
      <c r="Q5" s="695"/>
      <c r="R5" s="695"/>
      <c r="S5" s="695"/>
      <c r="T5" s="695"/>
      <c r="U5" s="696"/>
    </row>
    <row r="6" spans="1:21" ht="15" customHeight="1">
      <c r="A6" s="697" t="s">
        <v>23</v>
      </c>
      <c r="B6" s="700" t="s">
        <v>15</v>
      </c>
      <c r="C6" s="700" t="s">
        <v>13</v>
      </c>
      <c r="D6" s="700" t="s">
        <v>14</v>
      </c>
      <c r="E6" s="700" t="s">
        <v>7</v>
      </c>
      <c r="F6" s="700" t="s">
        <v>8</v>
      </c>
      <c r="G6" s="700" t="s">
        <v>87</v>
      </c>
      <c r="H6" s="703" t="s">
        <v>88</v>
      </c>
      <c r="I6" s="704"/>
      <c r="J6" s="704"/>
      <c r="K6" s="704"/>
      <c r="L6" s="704"/>
      <c r="M6" s="704"/>
      <c r="N6" s="704"/>
      <c r="O6" s="704"/>
      <c r="P6" s="704"/>
      <c r="Q6" s="704"/>
      <c r="R6" s="704"/>
      <c r="S6" s="704"/>
      <c r="T6" s="704"/>
      <c r="U6" s="705"/>
    </row>
    <row r="7" spans="1:21" ht="15" customHeight="1">
      <c r="A7" s="698"/>
      <c r="B7" s="701"/>
      <c r="C7" s="701"/>
      <c r="D7" s="701"/>
      <c r="E7" s="701"/>
      <c r="F7" s="701"/>
      <c r="G7" s="701"/>
      <c r="H7" s="703" t="s">
        <v>89</v>
      </c>
      <c r="I7" s="704"/>
      <c r="J7" s="705"/>
      <c r="K7" s="703" t="s">
        <v>163</v>
      </c>
      <c r="L7" s="705"/>
      <c r="M7" s="703" t="s">
        <v>90</v>
      </c>
      <c r="N7" s="704"/>
      <c r="O7" s="704"/>
      <c r="P7" s="704"/>
      <c r="Q7" s="705"/>
      <c r="R7" s="706" t="s">
        <v>163</v>
      </c>
      <c r="S7" s="707"/>
      <c r="T7" s="707"/>
      <c r="U7" s="708"/>
    </row>
    <row r="8" spans="1:21" ht="33" customHeight="1">
      <c r="A8" s="699"/>
      <c r="B8" s="702"/>
      <c r="C8" s="702"/>
      <c r="D8" s="702"/>
      <c r="E8" s="702"/>
      <c r="F8" s="702"/>
      <c r="G8" s="702"/>
      <c r="H8" s="73" t="s">
        <v>164</v>
      </c>
      <c r="I8" s="73" t="s">
        <v>165</v>
      </c>
      <c r="J8" s="73" t="s">
        <v>166</v>
      </c>
      <c r="K8" s="74" t="s">
        <v>167</v>
      </c>
      <c r="L8" s="74" t="s">
        <v>168</v>
      </c>
      <c r="M8" s="74" t="s">
        <v>169</v>
      </c>
      <c r="N8" s="74" t="s">
        <v>170</v>
      </c>
      <c r="O8" s="74" t="s">
        <v>171</v>
      </c>
      <c r="P8" s="74" t="s">
        <v>172</v>
      </c>
      <c r="Q8" s="74" t="s">
        <v>173</v>
      </c>
      <c r="R8" s="74" t="s">
        <v>174</v>
      </c>
      <c r="S8" s="74" t="s">
        <v>175</v>
      </c>
      <c r="T8" s="74" t="s">
        <v>176</v>
      </c>
      <c r="U8" s="74" t="s">
        <v>177</v>
      </c>
    </row>
    <row r="9" spans="1:21" s="71" customFormat="1" ht="36">
      <c r="A9" s="403">
        <v>4</v>
      </c>
      <c r="B9" s="403"/>
      <c r="C9" s="403"/>
      <c r="D9" s="403"/>
      <c r="E9" s="403"/>
      <c r="F9" s="452" t="s">
        <v>136</v>
      </c>
      <c r="G9" s="403"/>
      <c r="H9" s="371"/>
      <c r="I9" s="371"/>
      <c r="J9" s="371"/>
      <c r="K9" s="404"/>
      <c r="L9" s="405"/>
      <c r="M9" s="416">
        <f>M10</f>
        <v>0</v>
      </c>
      <c r="N9" s="416">
        <f>N10</f>
        <v>938813.21</v>
      </c>
      <c r="O9" s="416">
        <f>O10</f>
        <v>0</v>
      </c>
      <c r="P9" s="416">
        <f>P10</f>
        <v>0</v>
      </c>
      <c r="Q9" s="416">
        <f>Q10</f>
        <v>0</v>
      </c>
      <c r="R9" s="400"/>
      <c r="S9" s="400"/>
      <c r="T9" s="400"/>
      <c r="U9" s="400"/>
    </row>
    <row r="10" spans="1:21" s="71" customFormat="1">
      <c r="A10" s="403"/>
      <c r="B10" s="403">
        <v>2</v>
      </c>
      <c r="C10" s="403"/>
      <c r="D10" s="403"/>
      <c r="E10" s="403"/>
      <c r="F10" s="452" t="s">
        <v>104</v>
      </c>
      <c r="G10" s="406"/>
      <c r="H10" s="371"/>
      <c r="I10" s="371"/>
      <c r="J10" s="371"/>
      <c r="K10" s="404"/>
      <c r="L10" s="405"/>
      <c r="M10" s="416">
        <f>+M11</f>
        <v>0</v>
      </c>
      <c r="N10" s="416">
        <f t="shared" ref="N10:Q12" si="0">+N11</f>
        <v>938813.21</v>
      </c>
      <c r="O10" s="416">
        <f t="shared" si="0"/>
        <v>0</v>
      </c>
      <c r="P10" s="416">
        <f t="shared" si="0"/>
        <v>0</v>
      </c>
      <c r="Q10" s="416">
        <f t="shared" si="0"/>
        <v>0</v>
      </c>
      <c r="R10" s="400"/>
      <c r="S10" s="400"/>
      <c r="T10" s="400"/>
      <c r="U10" s="400"/>
    </row>
    <row r="11" spans="1:21" s="71" customFormat="1" ht="24">
      <c r="A11" s="403"/>
      <c r="B11" s="403"/>
      <c r="C11" s="403">
        <v>2</v>
      </c>
      <c r="D11" s="403"/>
      <c r="E11" s="403"/>
      <c r="F11" s="452" t="s">
        <v>105</v>
      </c>
      <c r="G11" s="406"/>
      <c r="H11" s="371"/>
      <c r="I11" s="371"/>
      <c r="J11" s="371"/>
      <c r="K11" s="404"/>
      <c r="L11" s="405"/>
      <c r="M11" s="419">
        <f>+M12</f>
        <v>0</v>
      </c>
      <c r="N11" s="419">
        <f t="shared" si="0"/>
        <v>938813.21</v>
      </c>
      <c r="O11" s="419">
        <f t="shared" si="0"/>
        <v>0</v>
      </c>
      <c r="P11" s="419">
        <f t="shared" si="0"/>
        <v>0</v>
      </c>
      <c r="Q11" s="419">
        <f t="shared" si="0"/>
        <v>0</v>
      </c>
      <c r="R11" s="400"/>
      <c r="S11" s="400"/>
      <c r="T11" s="400"/>
      <c r="U11" s="400"/>
    </row>
    <row r="12" spans="1:21" s="71" customFormat="1">
      <c r="A12" s="403"/>
      <c r="B12" s="403"/>
      <c r="C12" s="403"/>
      <c r="D12" s="403">
        <v>1</v>
      </c>
      <c r="E12" s="403"/>
      <c r="F12" s="452" t="s">
        <v>143</v>
      </c>
      <c r="G12" s="406"/>
      <c r="H12" s="371"/>
      <c r="I12" s="371"/>
      <c r="J12" s="371"/>
      <c r="K12" s="404"/>
      <c r="L12" s="405"/>
      <c r="M12" s="419">
        <f>+M13</f>
        <v>0</v>
      </c>
      <c r="N12" s="419">
        <f t="shared" si="0"/>
        <v>938813.21</v>
      </c>
      <c r="O12" s="419">
        <f t="shared" si="0"/>
        <v>0</v>
      </c>
      <c r="P12" s="419">
        <f t="shared" si="0"/>
        <v>0</v>
      </c>
      <c r="Q12" s="419">
        <f t="shared" si="0"/>
        <v>0</v>
      </c>
      <c r="R12" s="400"/>
      <c r="S12" s="400"/>
      <c r="T12" s="400"/>
      <c r="U12" s="400"/>
    </row>
    <row r="13" spans="1:21" s="71" customFormat="1" ht="58.5" customHeight="1">
      <c r="A13" s="403"/>
      <c r="B13" s="403"/>
      <c r="C13" s="403"/>
      <c r="D13" s="403"/>
      <c r="E13" s="403">
        <v>217</v>
      </c>
      <c r="F13" s="452" t="s">
        <v>146</v>
      </c>
      <c r="G13" s="406" t="s">
        <v>49</v>
      </c>
      <c r="H13" s="441">
        <v>2</v>
      </c>
      <c r="I13" s="441">
        <v>2</v>
      </c>
      <c r="J13" s="441">
        <v>4</v>
      </c>
      <c r="K13" s="493">
        <f>J13/H13*100</f>
        <v>200</v>
      </c>
      <c r="L13" s="494">
        <f>IFERROR(J13/I13*100,0)</f>
        <v>200</v>
      </c>
      <c r="M13" s="419">
        <v>0</v>
      </c>
      <c r="N13" s="419">
        <v>938813.21</v>
      </c>
      <c r="O13" s="419">
        <v>0</v>
      </c>
      <c r="P13" s="419">
        <v>0</v>
      </c>
      <c r="Q13" s="419">
        <v>0</v>
      </c>
      <c r="R13" s="492">
        <f>IFERROR(O13/M13*100,0)</f>
        <v>0</v>
      </c>
      <c r="S13" s="492">
        <f>O13/N13*100</f>
        <v>0</v>
      </c>
      <c r="T13" s="492">
        <f>IFERROR(P13/M13*100,0)</f>
        <v>0</v>
      </c>
      <c r="U13" s="492">
        <f>P13/N13*100</f>
        <v>0</v>
      </c>
    </row>
    <row r="14" spans="1:21" s="71" customFormat="1">
      <c r="A14" s="403"/>
      <c r="B14" s="403"/>
      <c r="C14" s="403"/>
      <c r="D14" s="403"/>
      <c r="E14" s="403"/>
      <c r="F14" s="408"/>
      <c r="G14" s="403"/>
      <c r="H14" s="409"/>
      <c r="I14" s="383"/>
      <c r="J14" s="371"/>
      <c r="K14" s="404"/>
      <c r="L14" s="404"/>
      <c r="M14" s="419"/>
      <c r="N14" s="419"/>
      <c r="O14" s="419"/>
      <c r="P14" s="419"/>
      <c r="Q14" s="464"/>
      <c r="R14" s="404"/>
      <c r="S14" s="404"/>
      <c r="T14" s="404"/>
      <c r="U14" s="404"/>
    </row>
    <row r="15" spans="1:21" s="71" customFormat="1">
      <c r="A15" s="410"/>
      <c r="B15" s="410"/>
      <c r="C15" s="410"/>
      <c r="D15" s="410"/>
      <c r="E15" s="410"/>
      <c r="F15" s="402" t="s">
        <v>157</v>
      </c>
      <c r="G15" s="410"/>
      <c r="H15" s="412"/>
      <c r="I15" s="413"/>
      <c r="J15" s="385"/>
      <c r="K15" s="414"/>
      <c r="L15" s="414"/>
      <c r="M15" s="425">
        <f>+M9</f>
        <v>0</v>
      </c>
      <c r="N15" s="425">
        <f>+N9</f>
        <v>938813.21</v>
      </c>
      <c r="O15" s="425">
        <f>+O9</f>
        <v>0</v>
      </c>
      <c r="P15" s="425">
        <f>+P9</f>
        <v>0</v>
      </c>
      <c r="Q15" s="425">
        <f>+Q9</f>
        <v>0</v>
      </c>
      <c r="R15" s="414"/>
      <c r="S15" s="414"/>
      <c r="T15" s="414"/>
      <c r="U15" s="414"/>
    </row>
    <row r="16" spans="1:21">
      <c r="H16" s="85"/>
      <c r="I16" s="85"/>
      <c r="J16" s="85"/>
    </row>
    <row r="22" spans="5:12">
      <c r="E22" s="70"/>
      <c r="F22" s="70"/>
      <c r="G22" s="70"/>
      <c r="H22" s="70"/>
      <c r="I22" s="70"/>
      <c r="J22" s="70"/>
      <c r="K22" s="70"/>
      <c r="L22" s="70"/>
    </row>
    <row r="23" spans="5:12">
      <c r="E23" s="70"/>
      <c r="F23" s="70"/>
      <c r="G23" s="70"/>
      <c r="H23" s="70"/>
      <c r="I23" s="70"/>
      <c r="J23" s="70"/>
      <c r="K23" s="70"/>
      <c r="L23" s="70"/>
    </row>
    <row r="24" spans="5:12" ht="13.5" customHeight="1">
      <c r="E24" s="70"/>
      <c r="F24" s="70"/>
      <c r="G24" s="70"/>
      <c r="H24" s="70"/>
      <c r="I24" s="70"/>
      <c r="J24" s="70"/>
      <c r="K24" s="70"/>
      <c r="L24" s="70"/>
    </row>
    <row r="25" spans="5:12" ht="13.5" customHeight="1">
      <c r="E25" s="70"/>
      <c r="F25" s="70"/>
      <c r="G25" s="70"/>
      <c r="H25" s="70"/>
      <c r="I25" s="70"/>
      <c r="J25" s="70"/>
      <c r="K25" s="70"/>
      <c r="L25" s="70"/>
    </row>
    <row r="26" spans="5:12" ht="13.5" customHeight="1">
      <c r="E26" s="70"/>
      <c r="F26" s="70"/>
      <c r="G26" s="70"/>
      <c r="H26" s="70"/>
      <c r="I26" s="70"/>
      <c r="J26" s="70"/>
      <c r="K26" s="70"/>
      <c r="L26" s="70"/>
    </row>
    <row r="27" spans="5:12" ht="13.5" customHeight="1">
      <c r="E27" s="70"/>
      <c r="F27" s="70"/>
      <c r="G27" s="70"/>
      <c r="H27" s="70"/>
      <c r="I27" s="70"/>
      <c r="J27" s="70"/>
      <c r="K27" s="70"/>
      <c r="L27" s="70"/>
    </row>
    <row r="28" spans="5:12" ht="14.25" customHeight="1">
      <c r="E28" s="70"/>
      <c r="F28" s="70"/>
      <c r="G28" s="70"/>
      <c r="H28" s="70"/>
      <c r="I28" s="70"/>
      <c r="J28" s="70"/>
      <c r="K28" s="70"/>
      <c r="L28" s="70"/>
    </row>
    <row r="29" spans="5:12">
      <c r="E29" s="70"/>
      <c r="F29" s="70"/>
      <c r="G29" s="70"/>
      <c r="H29" s="70"/>
      <c r="I29" s="70"/>
      <c r="J29" s="70"/>
      <c r="K29" s="70"/>
      <c r="L29" s="70"/>
    </row>
    <row r="30" spans="5:12">
      <c r="E30" s="70"/>
      <c r="F30" s="70"/>
      <c r="G30" s="70"/>
      <c r="H30" s="70"/>
      <c r="I30" s="70"/>
      <c r="J30" s="70"/>
      <c r="K30" s="70"/>
      <c r="L30" s="70"/>
    </row>
    <row r="31" spans="5:12">
      <c r="E31" s="70"/>
      <c r="F31" s="70"/>
      <c r="G31" s="70"/>
      <c r="H31" s="70"/>
      <c r="I31" s="70"/>
      <c r="J31" s="70"/>
      <c r="K31" s="70"/>
      <c r="L31" s="70"/>
    </row>
  </sheetData>
  <autoFilter ref="R8:U13"/>
  <mergeCells count="16">
    <mergeCell ref="A1:U1"/>
    <mergeCell ref="A2:U2"/>
    <mergeCell ref="A4:U4"/>
    <mergeCell ref="A5:U5"/>
    <mergeCell ref="A6:A8"/>
    <mergeCell ref="B6:B8"/>
    <mergeCell ref="C6:C8"/>
    <mergeCell ref="D6:D8"/>
    <mergeCell ref="E6:E8"/>
    <mergeCell ref="F6:F8"/>
    <mergeCell ref="G6:G8"/>
    <mergeCell ref="H6:U6"/>
    <mergeCell ref="H7:J7"/>
    <mergeCell ref="K7:L7"/>
    <mergeCell ref="M7:Q7"/>
    <mergeCell ref="R7:U7"/>
  </mergeCells>
  <printOptions horizontalCentered="1"/>
  <pageMargins left="0.19685039370078741" right="0.11811023622047245" top="1.6535433070866143" bottom="0.47244094488188981" header="0.19685039370078741" footer="0.19685039370078741"/>
  <pageSetup scale="62" orientation="landscape" r:id="rId1"/>
  <headerFooter scaleWithDoc="0">
    <oddHeader>&amp;C&amp;G</oddHeader>
    <oddFooter>&amp;C&amp;G</oddFooter>
  </headerFooter>
  <legacyDrawingHF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U28"/>
  <sheetViews>
    <sheetView showGridLines="0" view="pageBreakPreview" zoomScale="70" zoomScaleNormal="100" zoomScaleSheetLayoutView="70" zoomScalePageLayoutView="85" workbookViewId="0">
      <selection activeCell="F10" sqref="F10"/>
    </sheetView>
  </sheetViews>
  <sheetFormatPr baseColWidth="10" defaultRowHeight="13.5"/>
  <cols>
    <col min="1" max="1" width="3.85546875" style="69" customWidth="1"/>
    <col min="2" max="2" width="3.140625" style="69" customWidth="1"/>
    <col min="3" max="3" width="3" style="69" customWidth="1"/>
    <col min="4" max="4" width="3.140625" style="69" customWidth="1"/>
    <col min="5" max="5" width="4" style="69" customWidth="1"/>
    <col min="6" max="6" width="29.140625" style="69" customWidth="1"/>
    <col min="7" max="7" width="10.85546875" style="69" customWidth="1"/>
    <col min="8" max="8" width="11.28515625" style="69" customWidth="1"/>
    <col min="9" max="9" width="16" style="69" customWidth="1"/>
    <col min="10" max="10" width="13" style="69" customWidth="1"/>
    <col min="11" max="11" width="9.28515625" style="69" customWidth="1"/>
    <col min="12" max="12" width="9" style="69" customWidth="1"/>
    <col min="13" max="14" width="15" style="70" customWidth="1"/>
    <col min="15" max="15" width="13.42578125" style="70" customWidth="1"/>
    <col min="16" max="16" width="13.7109375" style="70" customWidth="1"/>
    <col min="17" max="17" width="14.28515625" style="71" customWidth="1"/>
    <col min="18" max="18" width="11" style="69" customWidth="1"/>
    <col min="19" max="19" width="10" style="69" customWidth="1"/>
    <col min="20" max="20" width="9.28515625" style="69" customWidth="1"/>
    <col min="21" max="21" width="11.7109375" style="69" customWidth="1"/>
    <col min="22" max="22" width="11.42578125" style="69"/>
    <col min="23" max="23" width="17.85546875" style="69" bestFit="1" customWidth="1"/>
    <col min="24" max="16384" width="11.42578125" style="69"/>
  </cols>
  <sheetData>
    <row r="1" spans="1:21" ht="25.15" customHeight="1">
      <c r="A1" s="686" t="s">
        <v>160</v>
      </c>
      <c r="B1" s="687"/>
      <c r="C1" s="687"/>
      <c r="D1" s="687"/>
      <c r="E1" s="687"/>
      <c r="F1" s="687"/>
      <c r="G1" s="687"/>
      <c r="H1" s="687"/>
      <c r="I1" s="687"/>
      <c r="J1" s="687"/>
      <c r="K1" s="687"/>
      <c r="L1" s="687"/>
      <c r="M1" s="687"/>
      <c r="N1" s="687"/>
      <c r="O1" s="687"/>
      <c r="P1" s="687"/>
      <c r="Q1" s="687"/>
      <c r="R1" s="687"/>
      <c r="S1" s="687"/>
      <c r="T1" s="687"/>
      <c r="U1" s="688"/>
    </row>
    <row r="2" spans="1:21" ht="25.15" customHeight="1">
      <c r="A2" s="689" t="s">
        <v>79</v>
      </c>
      <c r="B2" s="690"/>
      <c r="C2" s="690"/>
      <c r="D2" s="690"/>
      <c r="E2" s="690"/>
      <c r="F2" s="690"/>
      <c r="G2" s="690"/>
      <c r="H2" s="690"/>
      <c r="I2" s="690"/>
      <c r="J2" s="690"/>
      <c r="K2" s="690"/>
      <c r="L2" s="690"/>
      <c r="M2" s="690"/>
      <c r="N2" s="690"/>
      <c r="O2" s="690"/>
      <c r="P2" s="690"/>
      <c r="Q2" s="690"/>
      <c r="R2" s="690"/>
      <c r="S2" s="690"/>
      <c r="T2" s="690"/>
      <c r="U2" s="691"/>
    </row>
    <row r="3" spans="1:21" ht="6" customHeight="1">
      <c r="U3" s="72"/>
    </row>
    <row r="4" spans="1:21" ht="20.100000000000001" customHeight="1">
      <c r="A4" s="643" t="s">
        <v>162</v>
      </c>
      <c r="B4" s="692"/>
      <c r="C4" s="692"/>
      <c r="D4" s="692"/>
      <c r="E4" s="692"/>
      <c r="F4" s="692"/>
      <c r="G4" s="692"/>
      <c r="H4" s="692"/>
      <c r="I4" s="692"/>
      <c r="J4" s="692"/>
      <c r="K4" s="692"/>
      <c r="L4" s="692"/>
      <c r="M4" s="692"/>
      <c r="N4" s="692"/>
      <c r="O4" s="692"/>
      <c r="P4" s="692"/>
      <c r="Q4" s="692"/>
      <c r="R4" s="692"/>
      <c r="S4" s="692"/>
      <c r="T4" s="692"/>
      <c r="U4" s="693"/>
    </row>
    <row r="5" spans="1:21" ht="20.100000000000001" customHeight="1">
      <c r="A5" s="694" t="s">
        <v>182</v>
      </c>
      <c r="B5" s="695"/>
      <c r="C5" s="695"/>
      <c r="D5" s="695"/>
      <c r="E5" s="695"/>
      <c r="F5" s="695"/>
      <c r="G5" s="695"/>
      <c r="H5" s="695"/>
      <c r="I5" s="695"/>
      <c r="J5" s="695"/>
      <c r="K5" s="695"/>
      <c r="L5" s="695"/>
      <c r="M5" s="695"/>
      <c r="N5" s="695"/>
      <c r="O5" s="695"/>
      <c r="P5" s="695"/>
      <c r="Q5" s="695"/>
      <c r="R5" s="695"/>
      <c r="S5" s="695"/>
      <c r="T5" s="695"/>
      <c r="U5" s="696"/>
    </row>
    <row r="6" spans="1:21" ht="15" customHeight="1">
      <c r="A6" s="697" t="s">
        <v>23</v>
      </c>
      <c r="B6" s="700" t="s">
        <v>15</v>
      </c>
      <c r="C6" s="700" t="s">
        <v>13</v>
      </c>
      <c r="D6" s="700" t="s">
        <v>14</v>
      </c>
      <c r="E6" s="700" t="s">
        <v>7</v>
      </c>
      <c r="F6" s="700" t="s">
        <v>8</v>
      </c>
      <c r="G6" s="700" t="s">
        <v>87</v>
      </c>
      <c r="H6" s="703" t="s">
        <v>88</v>
      </c>
      <c r="I6" s="704"/>
      <c r="J6" s="704"/>
      <c r="K6" s="704"/>
      <c r="L6" s="704"/>
      <c r="M6" s="704"/>
      <c r="N6" s="704"/>
      <c r="O6" s="704"/>
      <c r="P6" s="704"/>
      <c r="Q6" s="704"/>
      <c r="R6" s="704"/>
      <c r="S6" s="704"/>
      <c r="T6" s="704"/>
      <c r="U6" s="705"/>
    </row>
    <row r="7" spans="1:21" ht="15" customHeight="1">
      <c r="A7" s="698"/>
      <c r="B7" s="701"/>
      <c r="C7" s="701"/>
      <c r="D7" s="701"/>
      <c r="E7" s="701"/>
      <c r="F7" s="701"/>
      <c r="G7" s="701"/>
      <c r="H7" s="703" t="s">
        <v>89</v>
      </c>
      <c r="I7" s="704"/>
      <c r="J7" s="705"/>
      <c r="K7" s="703" t="s">
        <v>163</v>
      </c>
      <c r="L7" s="705"/>
      <c r="M7" s="703" t="s">
        <v>90</v>
      </c>
      <c r="N7" s="704"/>
      <c r="O7" s="704"/>
      <c r="P7" s="704"/>
      <c r="Q7" s="705"/>
      <c r="R7" s="706" t="s">
        <v>163</v>
      </c>
      <c r="S7" s="707"/>
      <c r="T7" s="707"/>
      <c r="U7" s="708"/>
    </row>
    <row r="8" spans="1:21" ht="33" customHeight="1">
      <c r="A8" s="699"/>
      <c r="B8" s="702"/>
      <c r="C8" s="702"/>
      <c r="D8" s="702"/>
      <c r="E8" s="702"/>
      <c r="F8" s="702"/>
      <c r="G8" s="702"/>
      <c r="H8" s="73" t="s">
        <v>164</v>
      </c>
      <c r="I8" s="73" t="s">
        <v>165</v>
      </c>
      <c r="J8" s="73" t="s">
        <v>166</v>
      </c>
      <c r="K8" s="74" t="s">
        <v>167</v>
      </c>
      <c r="L8" s="74" t="s">
        <v>168</v>
      </c>
      <c r="M8" s="74" t="s">
        <v>169</v>
      </c>
      <c r="N8" s="74" t="s">
        <v>170</v>
      </c>
      <c r="O8" s="74" t="s">
        <v>171</v>
      </c>
      <c r="P8" s="74" t="s">
        <v>172</v>
      </c>
      <c r="Q8" s="74" t="s">
        <v>173</v>
      </c>
      <c r="R8" s="74" t="s">
        <v>174</v>
      </c>
      <c r="S8" s="74" t="s">
        <v>175</v>
      </c>
      <c r="T8" s="74" t="s">
        <v>176</v>
      </c>
      <c r="U8" s="74" t="s">
        <v>177</v>
      </c>
    </row>
    <row r="9" spans="1:21" s="75" customFormat="1" ht="24">
      <c r="A9" s="496">
        <v>1</v>
      </c>
      <c r="B9" s="497"/>
      <c r="C9" s="497"/>
      <c r="D9" s="497"/>
      <c r="E9" s="497"/>
      <c r="F9" s="406" t="s">
        <v>97</v>
      </c>
      <c r="G9" s="406"/>
      <c r="H9" s="498"/>
      <c r="I9" s="498"/>
      <c r="J9" s="499"/>
      <c r="K9" s="499"/>
      <c r="L9" s="499"/>
      <c r="M9" s="98">
        <f>+M10</f>
        <v>21405492</v>
      </c>
      <c r="N9" s="98">
        <f t="shared" ref="N9:Q10" si="0">+N10</f>
        <v>21405492</v>
      </c>
      <c r="O9" s="98">
        <f t="shared" si="0"/>
        <v>3418048.09</v>
      </c>
      <c r="P9" s="98">
        <f t="shared" si="0"/>
        <v>3418048.09</v>
      </c>
      <c r="Q9" s="98">
        <f t="shared" si="0"/>
        <v>3418048.09</v>
      </c>
      <c r="R9" s="90"/>
      <c r="S9" s="90"/>
      <c r="T9" s="90"/>
      <c r="U9" s="90"/>
    </row>
    <row r="10" spans="1:21" s="75" customFormat="1" ht="15" customHeight="1">
      <c r="A10" s="500"/>
      <c r="B10" s="500">
        <v>2</v>
      </c>
      <c r="C10" s="500"/>
      <c r="D10" s="500"/>
      <c r="E10" s="500"/>
      <c r="F10" s="406" t="s">
        <v>104</v>
      </c>
      <c r="G10" s="406"/>
      <c r="H10" s="371"/>
      <c r="I10" s="371"/>
      <c r="J10" s="406"/>
      <c r="K10" s="499"/>
      <c r="L10" s="499"/>
      <c r="M10" s="98">
        <f>+M11</f>
        <v>21405492</v>
      </c>
      <c r="N10" s="98">
        <f t="shared" si="0"/>
        <v>21405492</v>
      </c>
      <c r="O10" s="98">
        <f t="shared" si="0"/>
        <v>3418048.09</v>
      </c>
      <c r="P10" s="98">
        <f t="shared" si="0"/>
        <v>3418048.09</v>
      </c>
      <c r="Q10" s="98">
        <f t="shared" si="0"/>
        <v>3418048.09</v>
      </c>
      <c r="R10" s="90"/>
      <c r="S10" s="90"/>
      <c r="T10" s="90"/>
      <c r="U10" s="90"/>
    </row>
    <row r="11" spans="1:21" s="75" customFormat="1" ht="15" customHeight="1">
      <c r="A11" s="500"/>
      <c r="B11" s="500"/>
      <c r="C11" s="500">
        <v>5</v>
      </c>
      <c r="D11" s="500"/>
      <c r="E11" s="500"/>
      <c r="F11" s="406" t="s">
        <v>112</v>
      </c>
      <c r="G11" s="406"/>
      <c r="H11" s="371"/>
      <c r="I11" s="371"/>
      <c r="J11" s="406"/>
      <c r="K11" s="501"/>
      <c r="L11" s="499"/>
      <c r="M11" s="94">
        <f>M12</f>
        <v>21405492</v>
      </c>
      <c r="N11" s="94">
        <f>N12</f>
        <v>21405492</v>
      </c>
      <c r="O11" s="94">
        <f>O12</f>
        <v>3418048.09</v>
      </c>
      <c r="P11" s="94">
        <f>P12</f>
        <v>3418048.09</v>
      </c>
      <c r="Q11" s="94">
        <f>Q12</f>
        <v>3418048.09</v>
      </c>
      <c r="R11" s="90"/>
      <c r="S11" s="90"/>
      <c r="T11" s="90"/>
      <c r="U11" s="90"/>
    </row>
    <row r="12" spans="1:21" s="75" customFormat="1" ht="15" customHeight="1">
      <c r="A12" s="500"/>
      <c r="B12" s="500"/>
      <c r="C12" s="500"/>
      <c r="D12" s="500">
        <v>1</v>
      </c>
      <c r="E12" s="500"/>
      <c r="F12" s="406" t="s">
        <v>113</v>
      </c>
      <c r="G12" s="406"/>
      <c r="H12" s="371"/>
      <c r="I12" s="371"/>
      <c r="J12" s="406"/>
      <c r="K12" s="501"/>
      <c r="L12" s="499"/>
      <c r="M12" s="99">
        <f>+M13</f>
        <v>21405492</v>
      </c>
      <c r="N12" s="99">
        <f>+N13</f>
        <v>21405492</v>
      </c>
      <c r="O12" s="99">
        <f>+O13</f>
        <v>3418048.09</v>
      </c>
      <c r="P12" s="99">
        <f>+P13</f>
        <v>3418048.09</v>
      </c>
      <c r="Q12" s="99">
        <f>+Q13</f>
        <v>3418048.09</v>
      </c>
      <c r="R12" s="90"/>
      <c r="S12" s="90"/>
      <c r="T12" s="90"/>
      <c r="U12" s="90"/>
    </row>
    <row r="13" spans="1:21" s="89" customFormat="1" ht="48">
      <c r="A13" s="502"/>
      <c r="B13" s="502"/>
      <c r="C13" s="502"/>
      <c r="D13" s="502"/>
      <c r="E13" s="502">
        <v>218</v>
      </c>
      <c r="F13" s="371" t="s">
        <v>48</v>
      </c>
      <c r="G13" s="371" t="s">
        <v>49</v>
      </c>
      <c r="H13" s="415">
        <v>10</v>
      </c>
      <c r="I13" s="415">
        <v>10</v>
      </c>
      <c r="J13" s="415">
        <v>13</v>
      </c>
      <c r="K13" s="498">
        <f>J13/H13*100</f>
        <v>130</v>
      </c>
      <c r="L13" s="503">
        <f>IFERROR(J13/I13*100,0)</f>
        <v>130</v>
      </c>
      <c r="M13" s="100">
        <v>21405492</v>
      </c>
      <c r="N13" s="93">
        <v>21405492</v>
      </c>
      <c r="O13" s="93">
        <v>3418048.09</v>
      </c>
      <c r="P13" s="93">
        <v>3418048.09</v>
      </c>
      <c r="Q13" s="93">
        <v>3418048.09</v>
      </c>
      <c r="R13" s="102">
        <f>O13/M13*100</f>
        <v>15.968089357628406</v>
      </c>
      <c r="S13" s="102">
        <f>O13/N13*100</f>
        <v>15.968089357628406</v>
      </c>
      <c r="T13" s="102">
        <f>P13/M13*100</f>
        <v>15.968089357628406</v>
      </c>
      <c r="U13" s="102">
        <f>P13/N13*100</f>
        <v>15.968089357628406</v>
      </c>
    </row>
    <row r="14" spans="1:21" s="85" customFormat="1" ht="36">
      <c r="A14" s="502">
        <v>4</v>
      </c>
      <c r="B14" s="502"/>
      <c r="C14" s="502"/>
      <c r="D14" s="502"/>
      <c r="E14" s="502"/>
      <c r="F14" s="380" t="s">
        <v>136</v>
      </c>
      <c r="G14" s="502"/>
      <c r="H14" s="343"/>
      <c r="I14" s="343"/>
      <c r="J14" s="343"/>
      <c r="K14" s="504"/>
      <c r="L14" s="498"/>
      <c r="M14" s="92">
        <f>M15</f>
        <v>6359447</v>
      </c>
      <c r="N14" s="92">
        <f>N15</f>
        <v>6359447</v>
      </c>
      <c r="O14" s="92">
        <f>O15</f>
        <v>0</v>
      </c>
      <c r="P14" s="92">
        <f>P15</f>
        <v>0</v>
      </c>
      <c r="Q14" s="92">
        <f>Q15</f>
        <v>0</v>
      </c>
      <c r="R14" s="102"/>
      <c r="S14" s="102"/>
      <c r="T14" s="102"/>
      <c r="U14" s="102"/>
    </row>
    <row r="15" spans="1:21" s="85" customFormat="1">
      <c r="A15" s="502"/>
      <c r="B15" s="502">
        <v>2</v>
      </c>
      <c r="C15" s="502"/>
      <c r="D15" s="502"/>
      <c r="E15" s="502"/>
      <c r="F15" s="380" t="s">
        <v>104</v>
      </c>
      <c r="G15" s="371"/>
      <c r="H15" s="343"/>
      <c r="I15" s="343"/>
      <c r="J15" s="343"/>
      <c r="K15" s="504"/>
      <c r="L15" s="498"/>
      <c r="M15" s="92">
        <f>+M16</f>
        <v>6359447</v>
      </c>
      <c r="N15" s="92">
        <f t="shared" ref="N15:Q17" si="1">+N16</f>
        <v>6359447</v>
      </c>
      <c r="O15" s="92">
        <f t="shared" si="1"/>
        <v>0</v>
      </c>
      <c r="P15" s="92">
        <f t="shared" si="1"/>
        <v>0</v>
      </c>
      <c r="Q15" s="92">
        <f t="shared" si="1"/>
        <v>0</v>
      </c>
      <c r="R15" s="102"/>
      <c r="S15" s="102"/>
      <c r="T15" s="102"/>
      <c r="U15" s="102"/>
    </row>
    <row r="16" spans="1:21" s="85" customFormat="1" ht="24">
      <c r="A16" s="502"/>
      <c r="B16" s="502"/>
      <c r="C16" s="502">
        <v>2</v>
      </c>
      <c r="D16" s="502"/>
      <c r="E16" s="502"/>
      <c r="F16" s="380" t="s">
        <v>105</v>
      </c>
      <c r="G16" s="371"/>
      <c r="H16" s="343"/>
      <c r="I16" s="343"/>
      <c r="J16" s="343"/>
      <c r="K16" s="504"/>
      <c r="L16" s="498"/>
      <c r="M16" s="91">
        <f>+M17</f>
        <v>6359447</v>
      </c>
      <c r="N16" s="91">
        <f t="shared" si="1"/>
        <v>6359447</v>
      </c>
      <c r="O16" s="91">
        <f t="shared" si="1"/>
        <v>0</v>
      </c>
      <c r="P16" s="91">
        <f t="shared" si="1"/>
        <v>0</v>
      </c>
      <c r="Q16" s="91">
        <f t="shared" si="1"/>
        <v>0</v>
      </c>
      <c r="R16" s="102"/>
      <c r="S16" s="102"/>
      <c r="T16" s="102"/>
      <c r="U16" s="102"/>
    </row>
    <row r="17" spans="1:21" s="85" customFormat="1">
      <c r="A17" s="502"/>
      <c r="B17" s="502"/>
      <c r="C17" s="502"/>
      <c r="D17" s="502">
        <v>1</v>
      </c>
      <c r="E17" s="502"/>
      <c r="F17" s="380" t="s">
        <v>143</v>
      </c>
      <c r="G17" s="371"/>
      <c r="H17" s="343"/>
      <c r="I17" s="343"/>
      <c r="J17" s="343"/>
      <c r="K17" s="504"/>
      <c r="L17" s="498"/>
      <c r="M17" s="91">
        <f>+M18</f>
        <v>6359447</v>
      </c>
      <c r="N17" s="91">
        <f t="shared" si="1"/>
        <v>6359447</v>
      </c>
      <c r="O17" s="91">
        <f t="shared" si="1"/>
        <v>0</v>
      </c>
      <c r="P17" s="91">
        <f t="shared" si="1"/>
        <v>0</v>
      </c>
      <c r="Q17" s="91">
        <f t="shared" si="1"/>
        <v>0</v>
      </c>
      <c r="R17" s="102"/>
      <c r="S17" s="102"/>
      <c r="T17" s="102"/>
      <c r="U17" s="102"/>
    </row>
    <row r="18" spans="1:21" s="85" customFormat="1" ht="48">
      <c r="A18" s="502"/>
      <c r="B18" s="502"/>
      <c r="C18" s="502"/>
      <c r="D18" s="502"/>
      <c r="E18" s="502">
        <v>219</v>
      </c>
      <c r="F18" s="380" t="s">
        <v>66</v>
      </c>
      <c r="G18" s="371" t="s">
        <v>67</v>
      </c>
      <c r="H18" s="415">
        <v>5</v>
      </c>
      <c r="I18" s="415">
        <v>6.73</v>
      </c>
      <c r="J18" s="415">
        <v>997</v>
      </c>
      <c r="K18" s="498">
        <f>J18/H18*100</f>
        <v>19940</v>
      </c>
      <c r="L18" s="498">
        <f>J18/I18*100</f>
        <v>14814.264487369985</v>
      </c>
      <c r="M18" s="93">
        <v>6359447</v>
      </c>
      <c r="N18" s="93">
        <v>6359447</v>
      </c>
      <c r="O18" s="91">
        <v>0</v>
      </c>
      <c r="P18" s="91">
        <v>0</v>
      </c>
      <c r="Q18" s="101">
        <v>0</v>
      </c>
      <c r="R18" s="102">
        <f t="shared" ref="R18" si="2">O18/M18*100</f>
        <v>0</v>
      </c>
      <c r="S18" s="102">
        <f t="shared" ref="S18" si="3">O18/N18*100</f>
        <v>0</v>
      </c>
      <c r="T18" s="102">
        <f t="shared" ref="T18" si="4">P18/M18*100</f>
        <v>0</v>
      </c>
      <c r="U18" s="102">
        <f t="shared" ref="U18" si="5">P18/N18*100</f>
        <v>0</v>
      </c>
    </row>
    <row r="19" spans="1:21" s="71" customFormat="1">
      <c r="A19" s="500"/>
      <c r="B19" s="500"/>
      <c r="C19" s="500"/>
      <c r="D19" s="500"/>
      <c r="E19" s="500"/>
      <c r="F19" s="453"/>
      <c r="G19" s="500"/>
      <c r="H19" s="505"/>
      <c r="I19" s="504"/>
      <c r="J19" s="406"/>
      <c r="K19" s="506"/>
      <c r="L19" s="506"/>
      <c r="M19" s="94"/>
      <c r="N19" s="94"/>
      <c r="O19" s="94"/>
      <c r="P19" s="94"/>
      <c r="Q19" s="95"/>
      <c r="R19" s="512"/>
      <c r="S19" s="512"/>
      <c r="T19" s="512"/>
      <c r="U19" s="512"/>
    </row>
    <row r="20" spans="1:21" s="71" customFormat="1">
      <c r="A20" s="507"/>
      <c r="B20" s="507"/>
      <c r="C20" s="507"/>
      <c r="D20" s="507"/>
      <c r="E20" s="507"/>
      <c r="F20" s="508" t="s">
        <v>157</v>
      </c>
      <c r="G20" s="507"/>
      <c r="H20" s="509"/>
      <c r="I20" s="510"/>
      <c r="J20" s="495"/>
      <c r="K20" s="511"/>
      <c r="L20" s="511"/>
      <c r="M20" s="97">
        <f>+M9+M14</f>
        <v>27764939</v>
      </c>
      <c r="N20" s="97">
        <f>+N9+N14</f>
        <v>27764939</v>
      </c>
      <c r="O20" s="97">
        <f>+O9+O14</f>
        <v>3418048.09</v>
      </c>
      <c r="P20" s="97">
        <f>+P9+P14</f>
        <v>3418048.09</v>
      </c>
      <c r="Q20" s="97">
        <f>+Q9+Q14</f>
        <v>3418048.09</v>
      </c>
      <c r="R20" s="96"/>
      <c r="S20" s="96"/>
      <c r="T20" s="96"/>
      <c r="U20" s="96"/>
    </row>
    <row r="24" spans="1:21" ht="13.5" customHeight="1"/>
    <row r="25" spans="1:21" ht="13.5" customHeight="1"/>
    <row r="26" spans="1:21" ht="13.5" customHeight="1"/>
    <row r="27" spans="1:21" ht="13.5" customHeight="1"/>
    <row r="28" spans="1:21" ht="14.25" customHeight="1"/>
  </sheetData>
  <autoFilter ref="R8:U18"/>
  <mergeCells count="16">
    <mergeCell ref="A1:U1"/>
    <mergeCell ref="A2:U2"/>
    <mergeCell ref="A4:U4"/>
    <mergeCell ref="A5:U5"/>
    <mergeCell ref="A6:A8"/>
    <mergeCell ref="B6:B8"/>
    <mergeCell ref="C6:C8"/>
    <mergeCell ref="D6:D8"/>
    <mergeCell ref="E6:E8"/>
    <mergeCell ref="F6:F8"/>
    <mergeCell ref="G6:G8"/>
    <mergeCell ref="H6:U6"/>
    <mergeCell ref="H7:J7"/>
    <mergeCell ref="K7:L7"/>
    <mergeCell ref="M7:Q7"/>
    <mergeCell ref="R7:U7"/>
  </mergeCells>
  <printOptions horizontalCentered="1"/>
  <pageMargins left="0.19685039370078741" right="0.11811023622047245" top="1.6535433070866143" bottom="0.47244094488188981" header="0.19685039370078741" footer="0.19685039370078741"/>
  <pageSetup scale="60" orientation="landscape" r:id="rId1"/>
  <headerFooter scaleWithDoc="0">
    <oddHeader>&amp;C&amp;G</oddHeader>
    <oddFooter>&amp;C&amp;G</oddFooter>
  </headerFooter>
  <legacyDrawingHF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U24"/>
  <sheetViews>
    <sheetView showGridLines="0" view="pageLayout" topLeftCell="A7" zoomScale="70" zoomScaleNormal="85" zoomScaleSheetLayoutView="70" zoomScalePageLayoutView="70" workbookViewId="0">
      <selection activeCell="F30" sqref="F30"/>
    </sheetView>
  </sheetViews>
  <sheetFormatPr baseColWidth="10" defaultRowHeight="13.5"/>
  <cols>
    <col min="1" max="1" width="3.85546875" style="69" customWidth="1"/>
    <col min="2" max="4" width="3.140625" style="69" customWidth="1"/>
    <col min="5" max="5" width="4" style="69" customWidth="1"/>
    <col min="6" max="6" width="29.140625" style="69" customWidth="1"/>
    <col min="7" max="7" width="12.28515625" style="69" bestFit="1" customWidth="1"/>
    <col min="8" max="8" width="11.28515625" style="69" customWidth="1"/>
    <col min="9" max="9" width="15.28515625" style="69" customWidth="1"/>
    <col min="10" max="10" width="13" style="69" customWidth="1"/>
    <col min="11" max="11" width="11" style="69" customWidth="1"/>
    <col min="12" max="12" width="10.5703125" style="69" customWidth="1"/>
    <col min="13" max="14" width="15" style="70" customWidth="1"/>
    <col min="15" max="15" width="13.42578125" style="70" customWidth="1"/>
    <col min="16" max="16" width="13.7109375" style="70" customWidth="1"/>
    <col min="17" max="17" width="14.28515625" style="71" customWidth="1"/>
    <col min="18" max="18" width="11" style="69" customWidth="1"/>
    <col min="19" max="19" width="10" style="69" customWidth="1"/>
    <col min="20" max="20" width="9.28515625" style="69" customWidth="1"/>
    <col min="21" max="21" width="11.7109375" style="69" customWidth="1"/>
    <col min="22" max="22" width="11.42578125" style="69"/>
    <col min="23" max="23" width="17.85546875" style="69" bestFit="1" customWidth="1"/>
    <col min="24" max="16384" width="11.42578125" style="69"/>
  </cols>
  <sheetData>
    <row r="1" spans="1:21" ht="25.15" customHeight="1">
      <c r="A1" s="686" t="s">
        <v>160</v>
      </c>
      <c r="B1" s="687"/>
      <c r="C1" s="687"/>
      <c r="D1" s="687"/>
      <c r="E1" s="687"/>
      <c r="F1" s="687"/>
      <c r="G1" s="687"/>
      <c r="H1" s="687"/>
      <c r="I1" s="687"/>
      <c r="J1" s="687"/>
      <c r="K1" s="687"/>
      <c r="L1" s="687"/>
      <c r="M1" s="687"/>
      <c r="N1" s="687"/>
      <c r="O1" s="687"/>
      <c r="P1" s="687"/>
      <c r="Q1" s="687"/>
      <c r="R1" s="687"/>
      <c r="S1" s="687"/>
      <c r="T1" s="687"/>
      <c r="U1" s="688"/>
    </row>
    <row r="2" spans="1:21" ht="25.15" customHeight="1">
      <c r="A2" s="689" t="s">
        <v>180</v>
      </c>
      <c r="B2" s="690"/>
      <c r="C2" s="690"/>
      <c r="D2" s="690"/>
      <c r="E2" s="690"/>
      <c r="F2" s="690"/>
      <c r="G2" s="690"/>
      <c r="H2" s="690"/>
      <c r="I2" s="690"/>
      <c r="J2" s="690"/>
      <c r="K2" s="690"/>
      <c r="L2" s="690"/>
      <c r="M2" s="690"/>
      <c r="N2" s="690"/>
      <c r="O2" s="690"/>
      <c r="P2" s="690"/>
      <c r="Q2" s="690"/>
      <c r="R2" s="690"/>
      <c r="S2" s="690"/>
      <c r="T2" s="690"/>
      <c r="U2" s="691"/>
    </row>
    <row r="3" spans="1:21" ht="6" customHeight="1">
      <c r="U3" s="72"/>
    </row>
    <row r="4" spans="1:21" ht="20.100000000000001" customHeight="1">
      <c r="A4" s="643" t="s">
        <v>162</v>
      </c>
      <c r="B4" s="692"/>
      <c r="C4" s="692"/>
      <c r="D4" s="692"/>
      <c r="E4" s="692"/>
      <c r="F4" s="692"/>
      <c r="G4" s="692"/>
      <c r="H4" s="692"/>
      <c r="I4" s="692"/>
      <c r="J4" s="692"/>
      <c r="K4" s="692"/>
      <c r="L4" s="692"/>
      <c r="M4" s="692"/>
      <c r="N4" s="692"/>
      <c r="O4" s="692"/>
      <c r="P4" s="692"/>
      <c r="Q4" s="692"/>
      <c r="R4" s="692"/>
      <c r="S4" s="692"/>
      <c r="T4" s="692"/>
      <c r="U4" s="693"/>
    </row>
    <row r="5" spans="1:21" ht="20.100000000000001" customHeight="1">
      <c r="A5" s="694" t="s">
        <v>189</v>
      </c>
      <c r="B5" s="695"/>
      <c r="C5" s="695"/>
      <c r="D5" s="695"/>
      <c r="E5" s="695"/>
      <c r="F5" s="695"/>
      <c r="G5" s="695"/>
      <c r="H5" s="695"/>
      <c r="I5" s="695"/>
      <c r="J5" s="695"/>
      <c r="K5" s="695"/>
      <c r="L5" s="695"/>
      <c r="M5" s="695"/>
      <c r="N5" s="695"/>
      <c r="O5" s="695"/>
      <c r="P5" s="695"/>
      <c r="Q5" s="695"/>
      <c r="R5" s="695"/>
      <c r="S5" s="695"/>
      <c r="T5" s="695"/>
      <c r="U5" s="696"/>
    </row>
    <row r="6" spans="1:21" ht="15" customHeight="1">
      <c r="A6" s="697" t="s">
        <v>23</v>
      </c>
      <c r="B6" s="700" t="s">
        <v>15</v>
      </c>
      <c r="C6" s="700" t="s">
        <v>13</v>
      </c>
      <c r="D6" s="700" t="s">
        <v>14</v>
      </c>
      <c r="E6" s="700" t="s">
        <v>7</v>
      </c>
      <c r="F6" s="700" t="s">
        <v>8</v>
      </c>
      <c r="G6" s="700" t="s">
        <v>87</v>
      </c>
      <c r="H6" s="703" t="s">
        <v>88</v>
      </c>
      <c r="I6" s="704"/>
      <c r="J6" s="704"/>
      <c r="K6" s="704"/>
      <c r="L6" s="704"/>
      <c r="M6" s="704"/>
      <c r="N6" s="704"/>
      <c r="O6" s="704"/>
      <c r="P6" s="704"/>
      <c r="Q6" s="704"/>
      <c r="R6" s="704"/>
      <c r="S6" s="704"/>
      <c r="T6" s="704"/>
      <c r="U6" s="705"/>
    </row>
    <row r="7" spans="1:21" ht="15" customHeight="1">
      <c r="A7" s="698"/>
      <c r="B7" s="701"/>
      <c r="C7" s="701"/>
      <c r="D7" s="701"/>
      <c r="E7" s="701"/>
      <c r="F7" s="701"/>
      <c r="G7" s="701"/>
      <c r="H7" s="703" t="s">
        <v>89</v>
      </c>
      <c r="I7" s="704"/>
      <c r="J7" s="705"/>
      <c r="K7" s="703" t="s">
        <v>163</v>
      </c>
      <c r="L7" s="705"/>
      <c r="M7" s="703" t="s">
        <v>90</v>
      </c>
      <c r="N7" s="704"/>
      <c r="O7" s="704"/>
      <c r="P7" s="704"/>
      <c r="Q7" s="705"/>
      <c r="R7" s="706" t="s">
        <v>163</v>
      </c>
      <c r="S7" s="707"/>
      <c r="T7" s="707"/>
      <c r="U7" s="708"/>
    </row>
    <row r="8" spans="1:21" ht="33" customHeight="1">
      <c r="A8" s="699"/>
      <c r="B8" s="702"/>
      <c r="C8" s="702"/>
      <c r="D8" s="702"/>
      <c r="E8" s="702"/>
      <c r="F8" s="702"/>
      <c r="G8" s="702"/>
      <c r="H8" s="73" t="s">
        <v>164</v>
      </c>
      <c r="I8" s="73" t="s">
        <v>165</v>
      </c>
      <c r="J8" s="73" t="s">
        <v>166</v>
      </c>
      <c r="K8" s="74" t="s">
        <v>167</v>
      </c>
      <c r="L8" s="74" t="s">
        <v>168</v>
      </c>
      <c r="M8" s="74" t="s">
        <v>169</v>
      </c>
      <c r="N8" s="74" t="s">
        <v>170</v>
      </c>
      <c r="O8" s="74" t="s">
        <v>171</v>
      </c>
      <c r="P8" s="74" t="s">
        <v>172</v>
      </c>
      <c r="Q8" s="74" t="s">
        <v>173</v>
      </c>
      <c r="R8" s="74" t="s">
        <v>174</v>
      </c>
      <c r="S8" s="74" t="s">
        <v>175</v>
      </c>
      <c r="T8" s="74" t="s">
        <v>176</v>
      </c>
      <c r="U8" s="74" t="s">
        <v>177</v>
      </c>
    </row>
    <row r="9" spans="1:21" s="71" customFormat="1" ht="36">
      <c r="A9" s="497">
        <v>4</v>
      </c>
      <c r="B9" s="497"/>
      <c r="C9" s="497"/>
      <c r="D9" s="497"/>
      <c r="E9" s="497"/>
      <c r="F9" s="452" t="s">
        <v>136</v>
      </c>
      <c r="G9" s="500"/>
      <c r="H9" s="482"/>
      <c r="I9" s="482"/>
      <c r="J9" s="482"/>
      <c r="K9" s="506"/>
      <c r="L9" s="523"/>
      <c r="M9" s="517">
        <f>M10</f>
        <v>20234493</v>
      </c>
      <c r="N9" s="517">
        <f>N10</f>
        <v>20234493</v>
      </c>
      <c r="O9" s="517">
        <f>O10</f>
        <v>0</v>
      </c>
      <c r="P9" s="517">
        <f>P10</f>
        <v>0</v>
      </c>
      <c r="Q9" s="517">
        <f>Q10</f>
        <v>0</v>
      </c>
      <c r="R9" s="516"/>
      <c r="S9" s="516"/>
      <c r="T9" s="516"/>
      <c r="U9" s="516"/>
    </row>
    <row r="10" spans="1:21" s="71" customFormat="1">
      <c r="A10" s="497"/>
      <c r="B10" s="497">
        <v>2</v>
      </c>
      <c r="C10" s="497"/>
      <c r="D10" s="497"/>
      <c r="E10" s="497"/>
      <c r="F10" s="452" t="s">
        <v>104</v>
      </c>
      <c r="G10" s="524"/>
      <c r="H10" s="482"/>
      <c r="I10" s="482"/>
      <c r="J10" s="482"/>
      <c r="K10" s="506"/>
      <c r="L10" s="523"/>
      <c r="M10" s="517">
        <f>+M11+M14</f>
        <v>20234493</v>
      </c>
      <c r="N10" s="517">
        <f>+N11+N14</f>
        <v>20234493</v>
      </c>
      <c r="O10" s="517">
        <f>+O11+O14</f>
        <v>0</v>
      </c>
      <c r="P10" s="517">
        <f>+P11+P14</f>
        <v>0</v>
      </c>
      <c r="Q10" s="517">
        <f>+Q11+Q14</f>
        <v>0</v>
      </c>
      <c r="R10" s="516"/>
      <c r="S10" s="516"/>
      <c r="T10" s="516"/>
      <c r="U10" s="516"/>
    </row>
    <row r="11" spans="1:21" s="71" customFormat="1">
      <c r="A11" s="497"/>
      <c r="B11" s="497"/>
      <c r="C11" s="497">
        <v>1</v>
      </c>
      <c r="D11" s="497"/>
      <c r="E11" s="497"/>
      <c r="F11" s="452" t="s">
        <v>137</v>
      </c>
      <c r="G11" s="524"/>
      <c r="H11" s="482"/>
      <c r="I11" s="482"/>
      <c r="J11" s="482"/>
      <c r="K11" s="506"/>
      <c r="L11" s="523"/>
      <c r="M11" s="518">
        <f>+M12</f>
        <v>10223974</v>
      </c>
      <c r="N11" s="518">
        <f>+N12</f>
        <v>10223974</v>
      </c>
      <c r="O11" s="518">
        <f>+O12</f>
        <v>0</v>
      </c>
      <c r="P11" s="518">
        <f>+P12</f>
        <v>0</v>
      </c>
      <c r="Q11" s="518">
        <f>+Q12</f>
        <v>0</v>
      </c>
      <c r="R11" s="516"/>
      <c r="S11" s="516"/>
      <c r="T11" s="516"/>
      <c r="U11" s="516"/>
    </row>
    <row r="12" spans="1:21" s="71" customFormat="1" ht="36">
      <c r="A12" s="497"/>
      <c r="B12" s="497"/>
      <c r="C12" s="497"/>
      <c r="D12" s="497">
        <v>3</v>
      </c>
      <c r="E12" s="497"/>
      <c r="F12" s="452" t="s">
        <v>140</v>
      </c>
      <c r="G12" s="524"/>
      <c r="H12" s="482"/>
      <c r="I12" s="482"/>
      <c r="J12" s="482" t="s">
        <v>101</v>
      </c>
      <c r="K12" s="506"/>
      <c r="L12" s="523"/>
      <c r="M12" s="518">
        <f>M13</f>
        <v>10223974</v>
      </c>
      <c r="N12" s="518">
        <f>N13</f>
        <v>10223974</v>
      </c>
      <c r="O12" s="518">
        <f>O13</f>
        <v>0</v>
      </c>
      <c r="P12" s="518">
        <f>P13</f>
        <v>0</v>
      </c>
      <c r="Q12" s="518">
        <f>Q13</f>
        <v>0</v>
      </c>
      <c r="R12" s="516"/>
      <c r="S12" s="516"/>
      <c r="T12" s="516"/>
      <c r="U12" s="516"/>
    </row>
    <row r="13" spans="1:21" s="71" customFormat="1" ht="48">
      <c r="A13" s="497"/>
      <c r="B13" s="497"/>
      <c r="C13" s="497"/>
      <c r="D13" s="497"/>
      <c r="E13" s="497">
        <v>206</v>
      </c>
      <c r="F13" s="452" t="s">
        <v>58</v>
      </c>
      <c r="G13" s="406" t="s">
        <v>141</v>
      </c>
      <c r="H13" s="526">
        <v>81</v>
      </c>
      <c r="I13" s="526">
        <v>83.37</v>
      </c>
      <c r="J13" s="526">
        <v>16.96</v>
      </c>
      <c r="K13" s="525">
        <f>J13/H13*100</f>
        <v>20.938271604938272</v>
      </c>
      <c r="L13" s="525">
        <f>J13/I13*100</f>
        <v>20.343049058414298</v>
      </c>
      <c r="M13" s="513">
        <v>10223974</v>
      </c>
      <c r="N13" s="513">
        <v>10223974</v>
      </c>
      <c r="O13" s="518">
        <v>0</v>
      </c>
      <c r="P13" s="518">
        <v>0</v>
      </c>
      <c r="Q13" s="518">
        <v>0</v>
      </c>
      <c r="R13" s="518">
        <f>O13/M13*100</f>
        <v>0</v>
      </c>
      <c r="S13" s="518">
        <f>O13/N13*100</f>
        <v>0</v>
      </c>
      <c r="T13" s="518">
        <f>P13/M13*100</f>
        <v>0</v>
      </c>
      <c r="U13" s="518">
        <f>P13/N13*100</f>
        <v>0</v>
      </c>
    </row>
    <row r="14" spans="1:21" s="71" customFormat="1" ht="24">
      <c r="A14" s="497"/>
      <c r="B14" s="497"/>
      <c r="C14" s="497">
        <v>2</v>
      </c>
      <c r="D14" s="497"/>
      <c r="E14" s="497"/>
      <c r="F14" s="452" t="s">
        <v>105</v>
      </c>
      <c r="G14" s="406"/>
      <c r="H14" s="526"/>
      <c r="I14" s="526"/>
      <c r="J14" s="526"/>
      <c r="K14" s="519"/>
      <c r="L14" s="525"/>
      <c r="M14" s="518">
        <f>+M15</f>
        <v>10010519</v>
      </c>
      <c r="N14" s="518">
        <f>+N15</f>
        <v>10010519</v>
      </c>
      <c r="O14" s="518">
        <f>+O15</f>
        <v>0</v>
      </c>
      <c r="P14" s="518">
        <f>+P15</f>
        <v>0</v>
      </c>
      <c r="Q14" s="518">
        <f>+Q15</f>
        <v>0</v>
      </c>
      <c r="R14" s="518"/>
      <c r="S14" s="518"/>
      <c r="T14" s="518"/>
      <c r="U14" s="518"/>
    </row>
    <row r="15" spans="1:21" s="71" customFormat="1">
      <c r="A15" s="497"/>
      <c r="B15" s="497"/>
      <c r="C15" s="497"/>
      <c r="D15" s="497">
        <v>3</v>
      </c>
      <c r="E15" s="497"/>
      <c r="F15" s="452" t="s">
        <v>147</v>
      </c>
      <c r="G15" s="406"/>
      <c r="H15" s="526"/>
      <c r="I15" s="526"/>
      <c r="J15" s="526"/>
      <c r="K15" s="519"/>
      <c r="L15" s="525"/>
      <c r="M15" s="518">
        <f>M16</f>
        <v>10010519</v>
      </c>
      <c r="N15" s="518">
        <f>N16</f>
        <v>10010519</v>
      </c>
      <c r="O15" s="518">
        <f>O16</f>
        <v>0</v>
      </c>
      <c r="P15" s="518">
        <f>P16</f>
        <v>0</v>
      </c>
      <c r="Q15" s="518">
        <f>Q16</f>
        <v>0</v>
      </c>
      <c r="R15" s="518"/>
      <c r="S15" s="518"/>
      <c r="T15" s="518"/>
      <c r="U15" s="518"/>
    </row>
    <row r="16" spans="1:21" s="71" customFormat="1" ht="60">
      <c r="A16" s="497"/>
      <c r="B16" s="497"/>
      <c r="C16" s="497"/>
      <c r="D16" s="497"/>
      <c r="E16" s="497">
        <v>222</v>
      </c>
      <c r="F16" s="452" t="s">
        <v>69</v>
      </c>
      <c r="G16" s="406" t="s">
        <v>64</v>
      </c>
      <c r="H16" s="526">
        <v>62836</v>
      </c>
      <c r="I16" s="526">
        <v>63558.1</v>
      </c>
      <c r="J16" s="526">
        <f>800+58810</f>
        <v>59610</v>
      </c>
      <c r="K16" s="525">
        <f>J16/H16*100</f>
        <v>94.866000381946662</v>
      </c>
      <c r="L16" s="525">
        <f>K16/J16*100</f>
        <v>0.15914443949328413</v>
      </c>
      <c r="M16" s="513">
        <v>10010519</v>
      </c>
      <c r="N16" s="513">
        <v>10010519</v>
      </c>
      <c r="O16" s="518">
        <v>0</v>
      </c>
      <c r="P16" s="518">
        <v>0</v>
      </c>
      <c r="Q16" s="518">
        <v>0</v>
      </c>
      <c r="R16" s="518">
        <f>O16/M16*100</f>
        <v>0</v>
      </c>
      <c r="S16" s="518">
        <f>O16/N16*100</f>
        <v>0</v>
      </c>
      <c r="T16" s="518">
        <f>P16/M16*100</f>
        <v>0</v>
      </c>
      <c r="U16" s="518">
        <f>P16/N16*100</f>
        <v>0</v>
      </c>
    </row>
    <row r="17" spans="1:21" s="71" customFormat="1">
      <c r="A17" s="500"/>
      <c r="B17" s="500"/>
      <c r="C17" s="500"/>
      <c r="D17" s="500"/>
      <c r="E17" s="500"/>
      <c r="F17" s="520"/>
      <c r="G17" s="500"/>
      <c r="H17" s="505"/>
      <c r="I17" s="504"/>
      <c r="J17" s="515"/>
      <c r="K17" s="506"/>
      <c r="L17" s="506"/>
      <c r="M17" s="518"/>
      <c r="N17" s="518"/>
      <c r="O17" s="518"/>
      <c r="P17" s="518"/>
      <c r="Q17" s="513"/>
      <c r="R17" s="506"/>
      <c r="S17" s="506"/>
      <c r="T17" s="506"/>
      <c r="U17" s="506"/>
    </row>
    <row r="18" spans="1:21" s="71" customFormat="1">
      <c r="A18" s="507"/>
      <c r="B18" s="507"/>
      <c r="C18" s="507"/>
      <c r="D18" s="507"/>
      <c r="E18" s="507"/>
      <c r="F18" s="514" t="s">
        <v>157</v>
      </c>
      <c r="G18" s="507"/>
      <c r="H18" s="509"/>
      <c r="I18" s="510"/>
      <c r="J18" s="521"/>
      <c r="K18" s="511"/>
      <c r="L18" s="511"/>
      <c r="M18" s="522">
        <f>+M9</f>
        <v>20234493</v>
      </c>
      <c r="N18" s="522">
        <f>+N9</f>
        <v>20234493</v>
      </c>
      <c r="O18" s="522">
        <f>+O9</f>
        <v>0</v>
      </c>
      <c r="P18" s="522">
        <f>+P9</f>
        <v>0</v>
      </c>
      <c r="Q18" s="522">
        <f>+Q9</f>
        <v>0</v>
      </c>
      <c r="R18" s="511"/>
      <c r="S18" s="511"/>
      <c r="T18" s="511"/>
      <c r="U18" s="511"/>
    </row>
    <row r="20" spans="1:21" ht="13.5" customHeight="1">
      <c r="F20" s="70"/>
      <c r="G20" s="70"/>
      <c r="H20" s="70"/>
      <c r="I20" s="70"/>
      <c r="J20" s="70"/>
      <c r="K20" s="70"/>
      <c r="L20" s="70"/>
    </row>
    <row r="21" spans="1:21" ht="13.5" customHeight="1">
      <c r="F21" s="70"/>
      <c r="G21" s="70"/>
      <c r="H21" s="70"/>
      <c r="I21" s="70"/>
      <c r="J21" s="70"/>
      <c r="K21" s="70"/>
      <c r="L21" s="70"/>
    </row>
    <row r="22" spans="1:21" ht="13.5" customHeight="1">
      <c r="F22" s="70"/>
      <c r="G22" s="70"/>
      <c r="H22" s="70"/>
      <c r="I22" s="70"/>
      <c r="J22" s="70"/>
      <c r="K22" s="70"/>
      <c r="L22" s="70"/>
    </row>
    <row r="23" spans="1:21" ht="13.5" customHeight="1">
      <c r="F23" s="70"/>
      <c r="G23" s="70"/>
      <c r="H23" s="70"/>
      <c r="I23" s="70"/>
      <c r="J23" s="70"/>
      <c r="K23" s="70"/>
      <c r="L23" s="70"/>
    </row>
    <row r="24" spans="1:21" ht="14.25" customHeight="1">
      <c r="F24" s="70"/>
      <c r="G24" s="70"/>
      <c r="H24" s="70"/>
      <c r="I24" s="70"/>
      <c r="J24" s="70"/>
      <c r="K24" s="70"/>
      <c r="L24" s="70"/>
    </row>
  </sheetData>
  <autoFilter ref="R8:U16"/>
  <mergeCells count="16">
    <mergeCell ref="A1:U1"/>
    <mergeCell ref="A2:U2"/>
    <mergeCell ref="A4:U4"/>
    <mergeCell ref="A5:U5"/>
    <mergeCell ref="A6:A8"/>
    <mergeCell ref="B6:B8"/>
    <mergeCell ref="C6:C8"/>
    <mergeCell ref="D6:D8"/>
    <mergeCell ref="E6:E8"/>
    <mergeCell ref="F6:F8"/>
    <mergeCell ref="G6:G8"/>
    <mergeCell ref="H6:U6"/>
    <mergeCell ref="H7:J7"/>
    <mergeCell ref="K7:L7"/>
    <mergeCell ref="M7:Q7"/>
    <mergeCell ref="R7:U7"/>
  </mergeCells>
  <printOptions horizontalCentered="1"/>
  <pageMargins left="0.19685039370078741" right="0.11811023622047245" top="1.6535433070866143" bottom="0.47244094488188981" header="0.19685039370078741" footer="0.19685039370078741"/>
  <pageSetup scale="55" orientation="landscape" r:id="rId1"/>
  <headerFooter scaleWithDoc="0">
    <oddHeader>&amp;C&amp;G</oddHeader>
    <oddFooter>&amp;C&amp;G</oddFooter>
  </headerFooter>
  <legacyDrawingHF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T34"/>
  <sheetViews>
    <sheetView showGridLines="0" view="pageLayout" topLeftCell="A4" zoomScaleNormal="100" zoomScaleSheetLayoutView="100" workbookViewId="0">
      <selection activeCell="A12" sqref="A12:C12"/>
    </sheetView>
  </sheetViews>
  <sheetFormatPr baseColWidth="10" defaultRowHeight="13.5"/>
  <cols>
    <col min="1" max="1" width="50" style="1" customWidth="1"/>
    <col min="2" max="2" width="6.5703125" style="1" customWidth="1"/>
    <col min="3" max="3" width="90.7109375" style="1" customWidth="1"/>
    <col min="4" max="16384" width="11.42578125" style="1"/>
  </cols>
  <sheetData>
    <row r="1" spans="1:20" ht="35.1" customHeight="1">
      <c r="A1" s="640" t="s">
        <v>27</v>
      </c>
      <c r="B1" s="641"/>
      <c r="C1" s="642"/>
    </row>
    <row r="2" spans="1:20" ht="6" customHeight="1">
      <c r="C2" s="30"/>
    </row>
    <row r="3" spans="1:20" s="30" customFormat="1" ht="20.100000000000001" customHeight="1">
      <c r="A3" s="643" t="s">
        <v>75</v>
      </c>
      <c r="B3" s="644"/>
      <c r="C3" s="645"/>
      <c r="D3" s="109"/>
      <c r="E3" s="109"/>
      <c r="F3" s="109"/>
      <c r="G3" s="109"/>
      <c r="H3" s="109"/>
      <c r="I3" s="109"/>
      <c r="J3" s="109"/>
      <c r="K3" s="109"/>
      <c r="L3" s="109"/>
      <c r="M3" s="109"/>
      <c r="N3" s="109"/>
      <c r="O3" s="109"/>
      <c r="P3" s="109"/>
      <c r="Q3" s="109"/>
      <c r="R3" s="109"/>
      <c r="S3" s="109"/>
      <c r="T3" s="109"/>
    </row>
    <row r="4" spans="1:20" s="30" customFormat="1" ht="20.100000000000001" customHeight="1">
      <c r="A4" s="643" t="s">
        <v>182</v>
      </c>
      <c r="B4" s="644"/>
      <c r="C4" s="645"/>
      <c r="D4" s="109"/>
      <c r="E4" s="109"/>
      <c r="F4" s="109"/>
      <c r="G4" s="109"/>
      <c r="H4" s="109"/>
      <c r="I4" s="109"/>
      <c r="J4" s="109"/>
      <c r="K4" s="109"/>
      <c r="L4" s="109"/>
      <c r="M4" s="109"/>
      <c r="N4" s="109"/>
      <c r="O4" s="109"/>
      <c r="P4" s="109"/>
      <c r="Q4" s="109"/>
      <c r="R4" s="109"/>
      <c r="S4" s="109"/>
      <c r="T4" s="109"/>
    </row>
    <row r="5" spans="1:20" s="30" customFormat="1" ht="20.100000000000001" customHeight="1">
      <c r="A5" s="712" t="s">
        <v>810</v>
      </c>
      <c r="B5" s="713"/>
      <c r="C5" s="714"/>
      <c r="D5" s="109"/>
      <c r="E5" s="109"/>
      <c r="F5" s="109"/>
      <c r="G5" s="109"/>
      <c r="H5" s="109"/>
      <c r="I5" s="109"/>
      <c r="J5" s="109"/>
      <c r="K5" s="109"/>
      <c r="L5" s="109"/>
      <c r="M5" s="109"/>
      <c r="N5" s="109"/>
      <c r="O5" s="109"/>
      <c r="P5" s="109"/>
      <c r="Q5" s="109"/>
      <c r="R5" s="109"/>
      <c r="S5" s="109"/>
      <c r="T5" s="109"/>
    </row>
    <row r="6" spans="1:20" ht="30" customHeight="1">
      <c r="A6" s="715" t="s">
        <v>28</v>
      </c>
      <c r="B6" s="716"/>
      <c r="C6" s="717"/>
    </row>
    <row r="7" spans="1:20" s="18" customFormat="1" ht="15" customHeight="1">
      <c r="A7" s="32"/>
      <c r="B7" s="25"/>
      <c r="C7" s="108"/>
    </row>
    <row r="8" spans="1:20" s="18" customFormat="1" ht="15" customHeight="1">
      <c r="A8" s="709"/>
      <c r="B8" s="710"/>
      <c r="C8" s="711"/>
    </row>
    <row r="9" spans="1:20" s="18" customFormat="1" ht="15" customHeight="1">
      <c r="A9" s="718" t="s">
        <v>76</v>
      </c>
      <c r="B9" s="719"/>
      <c r="C9" s="720"/>
    </row>
    <row r="10" spans="1:20" s="18" customFormat="1" ht="15" customHeight="1">
      <c r="A10" s="709"/>
      <c r="B10" s="710"/>
      <c r="C10" s="711"/>
    </row>
    <row r="11" spans="1:20" s="18" customFormat="1" ht="15" customHeight="1">
      <c r="A11" s="709"/>
      <c r="B11" s="710"/>
      <c r="C11" s="711"/>
    </row>
    <row r="12" spans="1:20" s="18" customFormat="1" ht="15" customHeight="1">
      <c r="A12" s="709"/>
      <c r="B12" s="710"/>
      <c r="C12" s="711"/>
    </row>
    <row r="13" spans="1:20" s="18" customFormat="1" ht="15" customHeight="1">
      <c r="A13" s="709"/>
      <c r="B13" s="710"/>
      <c r="C13" s="711"/>
    </row>
    <row r="14" spans="1:20" s="18" customFormat="1" ht="15" customHeight="1">
      <c r="A14" s="709"/>
      <c r="B14" s="710"/>
      <c r="C14" s="711"/>
    </row>
    <row r="15" spans="1:20" s="18" customFormat="1" ht="15" customHeight="1">
      <c r="A15" s="709"/>
      <c r="B15" s="710"/>
      <c r="C15" s="711"/>
    </row>
    <row r="16" spans="1:20" s="18" customFormat="1" ht="15" customHeight="1">
      <c r="A16" s="709"/>
      <c r="B16" s="710"/>
      <c r="C16" s="711"/>
    </row>
    <row r="17" spans="1:3" s="18" customFormat="1" ht="15" customHeight="1">
      <c r="A17" s="709"/>
      <c r="B17" s="710"/>
      <c r="C17" s="711"/>
    </row>
    <row r="18" spans="1:3" s="18" customFormat="1" ht="15" customHeight="1">
      <c r="A18" s="709"/>
      <c r="B18" s="710"/>
      <c r="C18" s="711"/>
    </row>
    <row r="19" spans="1:3" s="18" customFormat="1" ht="15" customHeight="1">
      <c r="A19" s="709"/>
      <c r="B19" s="710"/>
      <c r="C19" s="711"/>
    </row>
    <row r="20" spans="1:3" s="18" customFormat="1" ht="15" customHeight="1">
      <c r="A20" s="709"/>
      <c r="B20" s="710"/>
      <c r="C20" s="711"/>
    </row>
    <row r="21" spans="1:3" s="18" customFormat="1" ht="15" customHeight="1">
      <c r="A21" s="709"/>
      <c r="B21" s="710"/>
      <c r="C21" s="711"/>
    </row>
    <row r="22" spans="1:3" s="18" customFormat="1" ht="15" customHeight="1">
      <c r="A22" s="709"/>
      <c r="B22" s="710"/>
      <c r="C22" s="711"/>
    </row>
    <row r="23" spans="1:3" s="18" customFormat="1" ht="15" customHeight="1">
      <c r="A23" s="709"/>
      <c r="B23" s="710"/>
      <c r="C23" s="711"/>
    </row>
    <row r="24" spans="1:3" s="18" customFormat="1" ht="15" customHeight="1">
      <c r="A24" s="709"/>
      <c r="B24" s="710"/>
      <c r="C24" s="711"/>
    </row>
    <row r="25" spans="1:3" s="18" customFormat="1" ht="15" customHeight="1">
      <c r="A25" s="709"/>
      <c r="B25" s="710"/>
      <c r="C25" s="711"/>
    </row>
    <row r="26" spans="1:3" s="18" customFormat="1" ht="15" customHeight="1">
      <c r="A26" s="709"/>
      <c r="B26" s="710"/>
      <c r="C26" s="711"/>
    </row>
    <row r="27" spans="1:3" s="18" customFormat="1" ht="15" customHeight="1">
      <c r="A27" s="709"/>
      <c r="B27" s="710"/>
      <c r="C27" s="711"/>
    </row>
    <row r="28" spans="1:3" s="18" customFormat="1" ht="15" customHeight="1">
      <c r="A28" s="709"/>
      <c r="B28" s="710"/>
      <c r="C28" s="711"/>
    </row>
    <row r="29" spans="1:3" s="18" customFormat="1" ht="15" customHeight="1">
      <c r="A29" s="709"/>
      <c r="B29" s="710"/>
      <c r="C29" s="711"/>
    </row>
    <row r="30" spans="1:3" s="18" customFormat="1" ht="15" customHeight="1">
      <c r="A30" s="709"/>
      <c r="B30" s="710"/>
      <c r="C30" s="711"/>
    </row>
    <row r="31" spans="1:3" s="18" customFormat="1" ht="15" customHeight="1">
      <c r="A31" s="721"/>
      <c r="B31" s="722"/>
      <c r="C31" s="723"/>
    </row>
    <row r="33" spans="1:3">
      <c r="A33" s="14"/>
      <c r="B33" s="14"/>
      <c r="C33" s="6"/>
    </row>
    <row r="34" spans="1:3">
      <c r="A34" s="15"/>
      <c r="B34" s="15"/>
      <c r="C34" s="8"/>
    </row>
  </sheetData>
  <mergeCells count="29">
    <mergeCell ref="A27:C27"/>
    <mergeCell ref="A28:C28"/>
    <mergeCell ref="A29:C29"/>
    <mergeCell ref="A30:C30"/>
    <mergeCell ref="A31:C31"/>
    <mergeCell ref="A26:C26"/>
    <mergeCell ref="A15:C15"/>
    <mergeCell ref="A16:C16"/>
    <mergeCell ref="A17:C17"/>
    <mergeCell ref="A18:C18"/>
    <mergeCell ref="A19:C19"/>
    <mergeCell ref="A20:C20"/>
    <mergeCell ref="A21:C21"/>
    <mergeCell ref="A22:C22"/>
    <mergeCell ref="A23:C23"/>
    <mergeCell ref="A24:C24"/>
    <mergeCell ref="A25:C25"/>
    <mergeCell ref="A14:C14"/>
    <mergeCell ref="A1:C1"/>
    <mergeCell ref="A3:C3"/>
    <mergeCell ref="A4:C4"/>
    <mergeCell ref="A5:C5"/>
    <mergeCell ref="A6:C6"/>
    <mergeCell ref="A8:C8"/>
    <mergeCell ref="A9:C9"/>
    <mergeCell ref="A10:C10"/>
    <mergeCell ref="A11:C11"/>
    <mergeCell ref="A12:C12"/>
    <mergeCell ref="A13:C13"/>
  </mergeCells>
  <printOptions horizontalCentered="1"/>
  <pageMargins left="0.39370078740157483" right="0.39370078740157483" top="1.6535433070866143" bottom="0.47244094488188981" header="0.19685039370078741" footer="0.19685039370078741"/>
  <pageSetup scale="85" orientation="landscape" r:id="rId1"/>
  <headerFooter scaleWithDoc="0">
    <oddHeader>&amp;C&amp;G</oddHeader>
    <oddFooter>&amp;C&amp;G</oddFooter>
  </headerFooter>
  <legacyDrawingHF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T34"/>
  <sheetViews>
    <sheetView showGridLines="0" view="pageLayout" zoomScaleNormal="100" zoomScaleSheetLayoutView="100" workbookViewId="0">
      <selection activeCell="B7" sqref="B7"/>
    </sheetView>
  </sheetViews>
  <sheetFormatPr baseColWidth="10" defaultRowHeight="13.5"/>
  <cols>
    <col min="1" max="1" width="50" style="1" customWidth="1"/>
    <col min="2" max="2" width="6.5703125" style="1" customWidth="1"/>
    <col min="3" max="3" width="90.7109375" style="1" customWidth="1"/>
    <col min="4" max="16384" width="11.42578125" style="1"/>
  </cols>
  <sheetData>
    <row r="1" spans="1:20" ht="35.1" customHeight="1">
      <c r="A1" s="640" t="s">
        <v>27</v>
      </c>
      <c r="B1" s="641"/>
      <c r="C1" s="642"/>
    </row>
    <row r="2" spans="1:20" ht="6" customHeight="1">
      <c r="C2" s="30"/>
    </row>
    <row r="3" spans="1:20" s="30" customFormat="1" ht="20.100000000000001" customHeight="1">
      <c r="A3" s="643" t="s">
        <v>75</v>
      </c>
      <c r="B3" s="644"/>
      <c r="C3" s="645"/>
      <c r="D3" s="43"/>
      <c r="E3" s="43"/>
      <c r="F3" s="43"/>
      <c r="G3" s="43"/>
      <c r="H3" s="43"/>
      <c r="I3" s="43"/>
      <c r="J3" s="43"/>
      <c r="K3" s="43"/>
      <c r="L3" s="43"/>
      <c r="M3" s="43"/>
      <c r="N3" s="43"/>
      <c r="O3" s="43"/>
      <c r="P3" s="43"/>
      <c r="Q3" s="43"/>
      <c r="R3" s="43"/>
      <c r="S3" s="43"/>
      <c r="T3" s="43"/>
    </row>
    <row r="4" spans="1:20" s="30" customFormat="1" ht="20.100000000000001" customHeight="1">
      <c r="A4" s="643" t="s">
        <v>182</v>
      </c>
      <c r="B4" s="644"/>
      <c r="C4" s="645"/>
      <c r="D4" s="43"/>
      <c r="E4" s="43"/>
      <c r="F4" s="43"/>
      <c r="G4" s="43"/>
      <c r="H4" s="43"/>
      <c r="I4" s="43"/>
      <c r="J4" s="43"/>
      <c r="K4" s="43"/>
      <c r="L4" s="43"/>
      <c r="M4" s="43"/>
      <c r="N4" s="43"/>
      <c r="O4" s="43"/>
      <c r="P4" s="43"/>
      <c r="Q4" s="43"/>
      <c r="R4" s="43"/>
      <c r="S4" s="43"/>
      <c r="T4" s="43"/>
    </row>
    <row r="5" spans="1:20" s="30" customFormat="1" ht="24" customHeight="1">
      <c r="A5" s="724" t="s">
        <v>809</v>
      </c>
      <c r="B5" s="725"/>
      <c r="C5" s="726"/>
      <c r="D5" s="43"/>
      <c r="E5" s="43"/>
      <c r="F5" s="43"/>
      <c r="G5" s="43"/>
      <c r="H5" s="43"/>
      <c r="I5" s="43"/>
      <c r="J5" s="43"/>
      <c r="K5" s="43"/>
      <c r="L5" s="43"/>
      <c r="M5" s="43"/>
      <c r="N5" s="43"/>
      <c r="O5" s="43"/>
      <c r="P5" s="43"/>
      <c r="Q5" s="43"/>
      <c r="R5" s="43"/>
      <c r="S5" s="43"/>
      <c r="T5" s="43"/>
    </row>
    <row r="6" spans="1:20" ht="30" customHeight="1">
      <c r="A6" s="715" t="s">
        <v>28</v>
      </c>
      <c r="B6" s="716"/>
      <c r="C6" s="717"/>
    </row>
    <row r="7" spans="1:20" s="18" customFormat="1" ht="15" customHeight="1">
      <c r="A7" s="32"/>
      <c r="B7" s="25"/>
      <c r="C7" s="42"/>
    </row>
    <row r="8" spans="1:20" s="18" customFormat="1" ht="15" customHeight="1">
      <c r="A8" s="709"/>
      <c r="B8" s="710"/>
      <c r="C8" s="711"/>
    </row>
    <row r="9" spans="1:20" s="18" customFormat="1" ht="15" customHeight="1">
      <c r="A9" s="727" t="s">
        <v>198</v>
      </c>
      <c r="B9" s="719"/>
      <c r="C9" s="720"/>
    </row>
    <row r="10" spans="1:20" s="18" customFormat="1" ht="15" customHeight="1">
      <c r="A10" s="709"/>
      <c r="B10" s="710"/>
      <c r="C10" s="711"/>
    </row>
    <row r="11" spans="1:20" s="18" customFormat="1" ht="15" customHeight="1">
      <c r="A11" s="709"/>
      <c r="B11" s="710"/>
      <c r="C11" s="711"/>
    </row>
    <row r="12" spans="1:20" s="18" customFormat="1" ht="15" customHeight="1">
      <c r="A12" s="709"/>
      <c r="B12" s="710"/>
      <c r="C12" s="711"/>
    </row>
    <row r="13" spans="1:20" s="18" customFormat="1" ht="15" customHeight="1">
      <c r="A13" s="709"/>
      <c r="B13" s="710"/>
      <c r="C13" s="711"/>
    </row>
    <row r="14" spans="1:20" s="18" customFormat="1" ht="15" customHeight="1">
      <c r="A14" s="709"/>
      <c r="B14" s="710"/>
      <c r="C14" s="711"/>
    </row>
    <row r="15" spans="1:20" s="18" customFormat="1" ht="15" customHeight="1">
      <c r="A15" s="709"/>
      <c r="B15" s="710"/>
      <c r="C15" s="711"/>
    </row>
    <row r="16" spans="1:20" s="18" customFormat="1" ht="15" customHeight="1">
      <c r="A16" s="709"/>
      <c r="B16" s="710"/>
      <c r="C16" s="711"/>
    </row>
    <row r="17" spans="1:3" s="18" customFormat="1" ht="15" customHeight="1">
      <c r="A17" s="709"/>
      <c r="B17" s="710"/>
      <c r="C17" s="711"/>
    </row>
    <row r="18" spans="1:3" s="18" customFormat="1" ht="15" customHeight="1">
      <c r="A18" s="709"/>
      <c r="B18" s="710"/>
      <c r="C18" s="711"/>
    </row>
    <row r="19" spans="1:3" s="18" customFormat="1" ht="15" customHeight="1">
      <c r="A19" s="709"/>
      <c r="B19" s="710"/>
      <c r="C19" s="711"/>
    </row>
    <row r="20" spans="1:3" s="18" customFormat="1" ht="15" customHeight="1">
      <c r="A20" s="709"/>
      <c r="B20" s="710"/>
      <c r="C20" s="711"/>
    </row>
    <row r="21" spans="1:3" s="18" customFormat="1" ht="15" customHeight="1">
      <c r="A21" s="709"/>
      <c r="B21" s="710"/>
      <c r="C21" s="711"/>
    </row>
    <row r="22" spans="1:3" s="18" customFormat="1" ht="15" customHeight="1">
      <c r="A22" s="709"/>
      <c r="B22" s="710"/>
      <c r="C22" s="711"/>
    </row>
    <row r="23" spans="1:3" s="18" customFormat="1" ht="15" customHeight="1">
      <c r="A23" s="709"/>
      <c r="B23" s="710"/>
      <c r="C23" s="711"/>
    </row>
    <row r="24" spans="1:3" s="18" customFormat="1" ht="15" customHeight="1">
      <c r="A24" s="709"/>
      <c r="B24" s="710"/>
      <c r="C24" s="711"/>
    </row>
    <row r="25" spans="1:3" s="18" customFormat="1" ht="15" customHeight="1">
      <c r="A25" s="709"/>
      <c r="B25" s="710"/>
      <c r="C25" s="711"/>
    </row>
    <row r="26" spans="1:3" s="18" customFormat="1" ht="15" customHeight="1">
      <c r="A26" s="709"/>
      <c r="B26" s="710"/>
      <c r="C26" s="711"/>
    </row>
    <row r="27" spans="1:3" s="18" customFormat="1" ht="15" customHeight="1">
      <c r="A27" s="709"/>
      <c r="B27" s="710"/>
      <c r="C27" s="711"/>
    </row>
    <row r="28" spans="1:3" s="18" customFormat="1" ht="15" customHeight="1">
      <c r="A28" s="709"/>
      <c r="B28" s="710"/>
      <c r="C28" s="711"/>
    </row>
    <row r="29" spans="1:3" s="18" customFormat="1" ht="15" customHeight="1">
      <c r="A29" s="709"/>
      <c r="B29" s="710"/>
      <c r="C29" s="711"/>
    </row>
    <row r="30" spans="1:3" s="18" customFormat="1" ht="15" customHeight="1">
      <c r="A30" s="709"/>
      <c r="B30" s="710"/>
      <c r="C30" s="711"/>
    </row>
    <row r="31" spans="1:3" s="18" customFormat="1" ht="15" customHeight="1">
      <c r="A31" s="721"/>
      <c r="B31" s="722"/>
      <c r="C31" s="723"/>
    </row>
    <row r="33" spans="1:3">
      <c r="A33" s="14"/>
      <c r="B33" s="14"/>
      <c r="C33" s="6"/>
    </row>
    <row r="34" spans="1:3">
      <c r="A34" s="15"/>
      <c r="B34" s="15"/>
      <c r="C34" s="8"/>
    </row>
  </sheetData>
  <mergeCells count="29">
    <mergeCell ref="A15:C15"/>
    <mergeCell ref="A1:C1"/>
    <mergeCell ref="A3:C3"/>
    <mergeCell ref="A4:C4"/>
    <mergeCell ref="A5:C5"/>
    <mergeCell ref="A6:C6"/>
    <mergeCell ref="A8:C8"/>
    <mergeCell ref="A9:C9"/>
    <mergeCell ref="A10:C10"/>
    <mergeCell ref="A11:C11"/>
    <mergeCell ref="A12:C12"/>
    <mergeCell ref="A13:C13"/>
    <mergeCell ref="A14:C14"/>
    <mergeCell ref="A31:C31"/>
    <mergeCell ref="A24:C24"/>
    <mergeCell ref="A25:C25"/>
    <mergeCell ref="A27:C27"/>
    <mergeCell ref="A28:C28"/>
    <mergeCell ref="A21:C21"/>
    <mergeCell ref="A22:C22"/>
    <mergeCell ref="A23:C23"/>
    <mergeCell ref="A29:C29"/>
    <mergeCell ref="A30:C30"/>
    <mergeCell ref="A26:C26"/>
    <mergeCell ref="A16:C16"/>
    <mergeCell ref="A17:C17"/>
    <mergeCell ref="A18:C18"/>
    <mergeCell ref="A19:C19"/>
    <mergeCell ref="A20:C20"/>
  </mergeCells>
  <printOptions horizontalCentered="1"/>
  <pageMargins left="0.39370078740157483" right="0.39370078740157483" top="1.6535433070866143" bottom="0.47244094488188981" header="0.19685039370078741" footer="0.19685039370078741"/>
  <pageSetup scale="85" orientation="landscape" r:id="rId1"/>
  <headerFooter scaleWithDoc="0">
    <oddHeader>&amp;C&amp;G</oddHeader>
    <oddFooter>&amp;C&amp;G</oddFooter>
  </headerFooter>
  <legacyDrawingHF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T34"/>
  <sheetViews>
    <sheetView showGridLines="0" view="pageLayout" zoomScaleNormal="100" zoomScaleSheetLayoutView="100" workbookViewId="0">
      <selection activeCell="A6" sqref="A6:C6"/>
    </sheetView>
  </sheetViews>
  <sheetFormatPr baseColWidth="10" defaultRowHeight="13.5"/>
  <cols>
    <col min="1" max="1" width="50" style="1" customWidth="1"/>
    <col min="2" max="2" width="6.5703125" style="1" customWidth="1"/>
    <col min="3" max="3" width="90.7109375" style="1" customWidth="1"/>
    <col min="4" max="16384" width="11.42578125" style="1"/>
  </cols>
  <sheetData>
    <row r="1" spans="1:20" ht="35.1" customHeight="1">
      <c r="A1" s="640" t="s">
        <v>27</v>
      </c>
      <c r="B1" s="641"/>
      <c r="C1" s="642"/>
    </row>
    <row r="2" spans="1:20" ht="6" customHeight="1">
      <c r="C2" s="30"/>
    </row>
    <row r="3" spans="1:20" s="30" customFormat="1" ht="20.100000000000001" customHeight="1">
      <c r="A3" s="643" t="s">
        <v>75</v>
      </c>
      <c r="B3" s="644"/>
      <c r="C3" s="645"/>
      <c r="D3" s="109"/>
      <c r="E3" s="109"/>
      <c r="F3" s="109"/>
      <c r="G3" s="109"/>
      <c r="H3" s="109"/>
      <c r="I3" s="109"/>
      <c r="J3" s="109"/>
      <c r="K3" s="109"/>
      <c r="L3" s="109"/>
      <c r="M3" s="109"/>
      <c r="N3" s="109"/>
      <c r="O3" s="109"/>
      <c r="P3" s="109"/>
      <c r="Q3" s="109"/>
      <c r="R3" s="109"/>
      <c r="S3" s="109"/>
      <c r="T3" s="109"/>
    </row>
    <row r="4" spans="1:20" s="30" customFormat="1" ht="20.100000000000001" customHeight="1">
      <c r="A4" s="643" t="s">
        <v>182</v>
      </c>
      <c r="B4" s="644"/>
      <c r="C4" s="645"/>
      <c r="D4" s="109"/>
      <c r="E4" s="109"/>
      <c r="F4" s="109"/>
      <c r="G4" s="109"/>
      <c r="H4" s="109"/>
      <c r="I4" s="109"/>
      <c r="J4" s="109"/>
      <c r="K4" s="109"/>
      <c r="L4" s="109"/>
      <c r="M4" s="109"/>
      <c r="N4" s="109"/>
      <c r="O4" s="109"/>
      <c r="P4" s="109"/>
      <c r="Q4" s="109"/>
      <c r="R4" s="109"/>
      <c r="S4" s="109"/>
      <c r="T4" s="109"/>
    </row>
    <row r="5" spans="1:20" s="30" customFormat="1" ht="20.100000000000001" customHeight="1">
      <c r="A5" s="643" t="s">
        <v>877</v>
      </c>
      <c r="B5" s="644"/>
      <c r="C5" s="645"/>
      <c r="D5" s="109"/>
      <c r="E5" s="109"/>
      <c r="F5" s="109"/>
      <c r="G5" s="109"/>
      <c r="H5" s="109"/>
      <c r="I5" s="109"/>
      <c r="J5" s="109"/>
      <c r="K5" s="109"/>
      <c r="L5" s="109"/>
      <c r="M5" s="109"/>
      <c r="N5" s="109"/>
      <c r="O5" s="109"/>
      <c r="P5" s="109"/>
      <c r="Q5" s="109"/>
      <c r="R5" s="109"/>
      <c r="S5" s="109"/>
      <c r="T5" s="109"/>
    </row>
    <row r="6" spans="1:20" ht="30" customHeight="1">
      <c r="A6" s="715" t="s">
        <v>28</v>
      </c>
      <c r="B6" s="716"/>
      <c r="C6" s="717"/>
    </row>
    <row r="7" spans="1:20" s="18" customFormat="1" ht="15" customHeight="1">
      <c r="A7" s="32"/>
      <c r="B7" s="25"/>
      <c r="C7" s="108"/>
    </row>
    <row r="8" spans="1:20" s="18" customFormat="1" ht="15" customHeight="1">
      <c r="A8" s="709"/>
      <c r="B8" s="710"/>
      <c r="C8" s="711"/>
    </row>
    <row r="9" spans="1:20" s="18" customFormat="1" ht="15" customHeight="1">
      <c r="A9" s="727" t="s">
        <v>199</v>
      </c>
      <c r="B9" s="719"/>
      <c r="C9" s="720"/>
    </row>
    <row r="10" spans="1:20" s="18" customFormat="1" ht="15" customHeight="1">
      <c r="A10" s="709"/>
      <c r="B10" s="710"/>
      <c r="C10" s="711"/>
    </row>
    <row r="11" spans="1:20" s="18" customFormat="1" ht="15" customHeight="1">
      <c r="A11" s="709"/>
      <c r="B11" s="710"/>
      <c r="C11" s="711"/>
    </row>
    <row r="12" spans="1:20" s="18" customFormat="1" ht="15" customHeight="1">
      <c r="A12" s="709"/>
      <c r="B12" s="710"/>
      <c r="C12" s="711"/>
    </row>
    <row r="13" spans="1:20" s="18" customFormat="1" ht="15" customHeight="1">
      <c r="A13" s="709"/>
      <c r="B13" s="710"/>
      <c r="C13" s="711"/>
    </row>
    <row r="14" spans="1:20" s="18" customFormat="1" ht="15" customHeight="1">
      <c r="A14" s="709"/>
      <c r="B14" s="710"/>
      <c r="C14" s="711"/>
    </row>
    <row r="15" spans="1:20" s="18" customFormat="1" ht="15" customHeight="1">
      <c r="A15" s="709"/>
      <c r="B15" s="710"/>
      <c r="C15" s="711"/>
    </row>
    <row r="16" spans="1:20" s="18" customFormat="1" ht="15" customHeight="1">
      <c r="A16" s="709"/>
      <c r="B16" s="710"/>
      <c r="C16" s="711"/>
    </row>
    <row r="17" spans="1:3" s="18" customFormat="1" ht="15" customHeight="1">
      <c r="A17" s="709"/>
      <c r="B17" s="710"/>
      <c r="C17" s="711"/>
    </row>
    <row r="18" spans="1:3" s="18" customFormat="1" ht="15" customHeight="1">
      <c r="A18" s="709"/>
      <c r="B18" s="710"/>
      <c r="C18" s="711"/>
    </row>
    <row r="19" spans="1:3" s="18" customFormat="1" ht="15" customHeight="1">
      <c r="A19" s="709"/>
      <c r="B19" s="710"/>
      <c r="C19" s="711"/>
    </row>
    <row r="20" spans="1:3" s="18" customFormat="1" ht="15" customHeight="1">
      <c r="A20" s="709"/>
      <c r="B20" s="710"/>
      <c r="C20" s="711"/>
    </row>
    <row r="21" spans="1:3" s="18" customFormat="1" ht="15" customHeight="1">
      <c r="A21" s="709"/>
      <c r="B21" s="710"/>
      <c r="C21" s="711"/>
    </row>
    <row r="22" spans="1:3" s="18" customFormat="1" ht="15" customHeight="1">
      <c r="A22" s="709"/>
      <c r="B22" s="710"/>
      <c r="C22" s="711"/>
    </row>
    <row r="23" spans="1:3" s="18" customFormat="1" ht="15" customHeight="1">
      <c r="A23" s="709"/>
      <c r="B23" s="710"/>
      <c r="C23" s="711"/>
    </row>
    <row r="24" spans="1:3" s="18" customFormat="1" ht="15" customHeight="1">
      <c r="A24" s="709"/>
      <c r="B24" s="710"/>
      <c r="C24" s="711"/>
    </row>
    <row r="25" spans="1:3" s="18" customFormat="1" ht="15" customHeight="1">
      <c r="A25" s="709"/>
      <c r="B25" s="710"/>
      <c r="C25" s="711"/>
    </row>
    <row r="26" spans="1:3" s="18" customFormat="1" ht="15" customHeight="1">
      <c r="A26" s="709"/>
      <c r="B26" s="710"/>
      <c r="C26" s="711"/>
    </row>
    <row r="27" spans="1:3" s="18" customFormat="1" ht="15" customHeight="1">
      <c r="A27" s="709"/>
      <c r="B27" s="710"/>
      <c r="C27" s="711"/>
    </row>
    <row r="28" spans="1:3" s="18" customFormat="1" ht="15" customHeight="1">
      <c r="A28" s="709"/>
      <c r="B28" s="710"/>
      <c r="C28" s="711"/>
    </row>
    <row r="29" spans="1:3" s="18" customFormat="1" ht="15" customHeight="1">
      <c r="A29" s="709"/>
      <c r="B29" s="710"/>
      <c r="C29" s="711"/>
    </row>
    <row r="30" spans="1:3" s="18" customFormat="1" ht="15" customHeight="1">
      <c r="A30" s="709"/>
      <c r="B30" s="710"/>
      <c r="C30" s="711"/>
    </row>
    <row r="31" spans="1:3" s="18" customFormat="1" ht="15" customHeight="1">
      <c r="A31" s="721"/>
      <c r="B31" s="722"/>
      <c r="C31" s="723"/>
    </row>
    <row r="33" spans="1:3">
      <c r="A33" s="14"/>
      <c r="B33" s="14"/>
      <c r="C33" s="6"/>
    </row>
    <row r="34" spans="1:3">
      <c r="A34" s="15"/>
      <c r="B34" s="15"/>
      <c r="C34" s="8"/>
    </row>
  </sheetData>
  <mergeCells count="29">
    <mergeCell ref="A27:C27"/>
    <mergeCell ref="A28:C28"/>
    <mergeCell ref="A29:C29"/>
    <mergeCell ref="A30:C30"/>
    <mergeCell ref="A31:C31"/>
    <mergeCell ref="A26:C26"/>
    <mergeCell ref="A15:C15"/>
    <mergeCell ref="A16:C16"/>
    <mergeCell ref="A17:C17"/>
    <mergeCell ref="A18:C18"/>
    <mergeCell ref="A19:C19"/>
    <mergeCell ref="A20:C20"/>
    <mergeCell ref="A21:C21"/>
    <mergeCell ref="A22:C22"/>
    <mergeCell ref="A23:C23"/>
    <mergeCell ref="A24:C24"/>
    <mergeCell ref="A25:C25"/>
    <mergeCell ref="A14:C14"/>
    <mergeCell ref="A1:C1"/>
    <mergeCell ref="A3:C3"/>
    <mergeCell ref="A4:C4"/>
    <mergeCell ref="A5:C5"/>
    <mergeCell ref="A6:C6"/>
    <mergeCell ref="A8:C8"/>
    <mergeCell ref="A9:C9"/>
    <mergeCell ref="A10:C10"/>
    <mergeCell ref="A11:C11"/>
    <mergeCell ref="A12:C12"/>
    <mergeCell ref="A13:C13"/>
  </mergeCells>
  <printOptions horizontalCentered="1"/>
  <pageMargins left="0.39370078740157483" right="0.39370078740157483" top="1.6535433070866143" bottom="0.47244094488188981" header="0.19685039370078741" footer="0.19685039370078741"/>
  <pageSetup scale="85" orientation="landscape" r:id="rId1"/>
  <headerFooter scaleWithDoc="0">
    <oddHeader>&amp;C&amp;G</oddHeader>
    <oddFooter>&amp;C&amp;G</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2.75"/>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T16"/>
  <sheetViews>
    <sheetView showGridLines="0" view="pageLayout" topLeftCell="A4" zoomScaleNormal="100" zoomScaleSheetLayoutView="70" workbookViewId="0">
      <selection activeCell="A12" sqref="A12:C12"/>
    </sheetView>
  </sheetViews>
  <sheetFormatPr baseColWidth="10" defaultRowHeight="13.5"/>
  <cols>
    <col min="1" max="1" width="50" style="1" customWidth="1"/>
    <col min="2" max="2" width="6.5703125" style="1" customWidth="1"/>
    <col min="3" max="3" width="90.7109375" style="1" customWidth="1"/>
    <col min="4" max="16384" width="11.42578125" style="1"/>
  </cols>
  <sheetData>
    <row r="1" spans="1:20" ht="35.1" customHeight="1">
      <c r="A1" s="640" t="s">
        <v>27</v>
      </c>
      <c r="B1" s="641"/>
      <c r="C1" s="642"/>
    </row>
    <row r="2" spans="1:20" ht="6" customHeight="1">
      <c r="C2" s="30"/>
    </row>
    <row r="3" spans="1:20" s="30" customFormat="1" ht="20.100000000000001" customHeight="1">
      <c r="A3" s="643" t="s">
        <v>75</v>
      </c>
      <c r="B3" s="644"/>
      <c r="C3" s="645"/>
      <c r="D3" s="43"/>
      <c r="E3" s="43"/>
      <c r="F3" s="43"/>
      <c r="G3" s="43"/>
      <c r="H3" s="43"/>
      <c r="I3" s="43"/>
      <c r="J3" s="43"/>
      <c r="K3" s="43"/>
      <c r="L3" s="43"/>
      <c r="M3" s="43"/>
      <c r="N3" s="43"/>
      <c r="O3" s="43"/>
      <c r="P3" s="43"/>
      <c r="Q3" s="43"/>
      <c r="R3" s="43"/>
      <c r="S3" s="43"/>
      <c r="T3" s="43"/>
    </row>
    <row r="4" spans="1:20" s="30" customFormat="1" ht="20.100000000000001" customHeight="1">
      <c r="A4" s="643" t="s">
        <v>182</v>
      </c>
      <c r="B4" s="644"/>
      <c r="C4" s="645"/>
      <c r="D4" s="43"/>
      <c r="E4" s="43"/>
      <c r="F4" s="43"/>
      <c r="G4" s="43"/>
      <c r="H4" s="43"/>
      <c r="I4" s="43"/>
      <c r="J4" s="43"/>
      <c r="K4" s="43"/>
      <c r="L4" s="43"/>
      <c r="M4" s="43"/>
      <c r="N4" s="43"/>
      <c r="O4" s="43"/>
      <c r="P4" s="43"/>
      <c r="Q4" s="43"/>
      <c r="R4" s="43"/>
      <c r="S4" s="43"/>
      <c r="T4" s="43"/>
    </row>
    <row r="5" spans="1:20" s="30" customFormat="1" ht="25.5" customHeight="1">
      <c r="A5" s="733" t="s">
        <v>77</v>
      </c>
      <c r="B5" s="734"/>
      <c r="C5" s="735"/>
      <c r="D5" s="43"/>
      <c r="E5" s="43"/>
      <c r="F5" s="43"/>
      <c r="G5" s="43"/>
      <c r="H5" s="43"/>
      <c r="I5" s="43"/>
      <c r="J5" s="43"/>
      <c r="K5" s="43"/>
      <c r="L5" s="43"/>
      <c r="M5" s="43"/>
      <c r="N5" s="43"/>
      <c r="O5" s="43"/>
      <c r="P5" s="43"/>
      <c r="Q5" s="43"/>
      <c r="R5" s="43"/>
      <c r="S5" s="43"/>
      <c r="T5" s="43"/>
    </row>
    <row r="6" spans="1:20" ht="30" customHeight="1">
      <c r="A6" s="715" t="s">
        <v>28</v>
      </c>
      <c r="B6" s="716"/>
      <c r="C6" s="717"/>
    </row>
    <row r="7" spans="1:20" s="18" customFormat="1" ht="149.25" customHeight="1">
      <c r="A7" s="728" t="s">
        <v>193</v>
      </c>
      <c r="B7" s="719"/>
      <c r="C7" s="720"/>
    </row>
    <row r="8" spans="1:20" s="18" customFormat="1" ht="220.5" customHeight="1">
      <c r="A8" s="732" t="s">
        <v>194</v>
      </c>
      <c r="B8" s="730"/>
      <c r="C8" s="731"/>
    </row>
    <row r="9" spans="1:20" s="18" customFormat="1" ht="137.25" customHeight="1">
      <c r="A9" s="728" t="s">
        <v>195</v>
      </c>
      <c r="B9" s="719"/>
      <c r="C9" s="720"/>
    </row>
    <row r="10" spans="1:20" s="18" customFormat="1" ht="15" customHeight="1">
      <c r="A10" s="718" t="s">
        <v>196</v>
      </c>
      <c r="B10" s="719"/>
      <c r="C10" s="720"/>
    </row>
    <row r="11" spans="1:20" s="18" customFormat="1" ht="15" customHeight="1">
      <c r="A11" s="727"/>
      <c r="B11" s="719"/>
      <c r="C11" s="720"/>
    </row>
    <row r="12" spans="1:20" s="18" customFormat="1" ht="15" customHeight="1">
      <c r="A12" s="727" t="s">
        <v>197</v>
      </c>
      <c r="B12" s="719"/>
      <c r="C12" s="720"/>
    </row>
    <row r="13" spans="1:20" s="18" customFormat="1" ht="15" customHeight="1">
      <c r="A13" s="729"/>
      <c r="B13" s="730"/>
      <c r="C13" s="731"/>
    </row>
    <row r="14" spans="1:20">
      <c r="A14" s="527"/>
      <c r="B14" s="527"/>
      <c r="C14" s="527"/>
    </row>
    <row r="15" spans="1:20">
      <c r="A15" s="14"/>
      <c r="B15" s="14"/>
      <c r="C15" s="6"/>
    </row>
    <row r="16" spans="1:20">
      <c r="A16" s="15"/>
      <c r="B16" s="15"/>
      <c r="C16" s="8"/>
    </row>
  </sheetData>
  <mergeCells count="12">
    <mergeCell ref="A1:C1"/>
    <mergeCell ref="A3:C3"/>
    <mergeCell ref="A4:C4"/>
    <mergeCell ref="A5:C5"/>
    <mergeCell ref="A6:C6"/>
    <mergeCell ref="A7:C7"/>
    <mergeCell ref="A13:C13"/>
    <mergeCell ref="A8:C8"/>
    <mergeCell ref="A9:C9"/>
    <mergeCell ref="A10:C10"/>
    <mergeCell ref="A11:C11"/>
    <mergeCell ref="A12:C12"/>
  </mergeCells>
  <printOptions horizontalCentered="1"/>
  <pageMargins left="0.39370078740157483" right="0.39370078740157483" top="1.6535433070866143" bottom="0.47244094488188981" header="0.19685039370078741" footer="0.19685039370078741"/>
  <pageSetup scale="85" orientation="landscape" r:id="rId1"/>
  <headerFooter scaleWithDoc="0">
    <oddHeader>&amp;C&amp;G</oddHeader>
    <oddFooter>&amp;C&amp;G</oddFooter>
  </headerFooter>
  <legacyDrawingHF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T34"/>
  <sheetViews>
    <sheetView showGridLines="0" view="pageLayout" topLeftCell="A4" zoomScaleNormal="85" zoomScaleSheetLayoutView="70" workbookViewId="0">
      <selection activeCell="A12" sqref="A12:C12"/>
    </sheetView>
  </sheetViews>
  <sheetFormatPr baseColWidth="10" defaultRowHeight="13.5"/>
  <cols>
    <col min="1" max="1" width="50" style="1" customWidth="1"/>
    <col min="2" max="2" width="6.5703125" style="1" customWidth="1"/>
    <col min="3" max="3" width="90.7109375" style="1" customWidth="1"/>
    <col min="4" max="16384" width="11.42578125" style="1"/>
  </cols>
  <sheetData>
    <row r="1" spans="1:20" ht="35.1" customHeight="1">
      <c r="A1" s="640" t="s">
        <v>27</v>
      </c>
      <c r="B1" s="641"/>
      <c r="C1" s="642"/>
    </row>
    <row r="2" spans="1:20" ht="6" customHeight="1">
      <c r="C2" s="30"/>
    </row>
    <row r="3" spans="1:20" s="30" customFormat="1" ht="20.100000000000001" customHeight="1">
      <c r="A3" s="643" t="s">
        <v>75</v>
      </c>
      <c r="B3" s="644"/>
      <c r="C3" s="645"/>
      <c r="D3" s="43"/>
      <c r="E3" s="43"/>
      <c r="F3" s="43"/>
      <c r="G3" s="43"/>
      <c r="H3" s="43"/>
      <c r="I3" s="43"/>
      <c r="J3" s="43"/>
      <c r="K3" s="43"/>
      <c r="L3" s="43"/>
      <c r="M3" s="43"/>
      <c r="N3" s="43"/>
      <c r="O3" s="43"/>
      <c r="P3" s="43"/>
      <c r="Q3" s="43"/>
      <c r="R3" s="43"/>
      <c r="S3" s="43"/>
      <c r="T3" s="43"/>
    </row>
    <row r="4" spans="1:20" s="30" customFormat="1" ht="20.100000000000001" customHeight="1">
      <c r="A4" s="643" t="s">
        <v>189</v>
      </c>
      <c r="B4" s="644"/>
      <c r="C4" s="645"/>
      <c r="D4" s="43"/>
      <c r="E4" s="43"/>
      <c r="F4" s="43"/>
      <c r="G4" s="43"/>
      <c r="H4" s="43"/>
      <c r="I4" s="43"/>
      <c r="J4" s="43"/>
      <c r="K4" s="43"/>
      <c r="L4" s="43"/>
      <c r="M4" s="43"/>
      <c r="N4" s="43"/>
      <c r="O4" s="43"/>
      <c r="P4" s="43"/>
      <c r="Q4" s="43"/>
      <c r="R4" s="43"/>
      <c r="S4" s="43"/>
      <c r="T4" s="43"/>
    </row>
    <row r="5" spans="1:20" s="30" customFormat="1" ht="32.25" customHeight="1">
      <c r="A5" s="733" t="s">
        <v>78</v>
      </c>
      <c r="B5" s="734"/>
      <c r="C5" s="735"/>
      <c r="D5" s="43"/>
      <c r="E5" s="43"/>
      <c r="F5" s="43"/>
      <c r="G5" s="43"/>
      <c r="H5" s="43"/>
      <c r="I5" s="43"/>
      <c r="J5" s="43"/>
      <c r="K5" s="43"/>
      <c r="L5" s="43"/>
      <c r="M5" s="43"/>
      <c r="N5" s="43"/>
      <c r="O5" s="43"/>
      <c r="P5" s="43"/>
      <c r="Q5" s="43"/>
      <c r="R5" s="43"/>
      <c r="S5" s="43"/>
      <c r="T5" s="43"/>
    </row>
    <row r="6" spans="1:20" ht="30" customHeight="1">
      <c r="A6" s="715" t="s">
        <v>28</v>
      </c>
      <c r="B6" s="716"/>
      <c r="C6" s="717"/>
    </row>
    <row r="7" spans="1:20" s="18" customFormat="1" ht="15" customHeight="1">
      <c r="A7" s="32"/>
      <c r="B7" s="25"/>
      <c r="C7" s="42"/>
    </row>
    <row r="8" spans="1:20" s="18" customFormat="1" ht="15" customHeight="1">
      <c r="A8" s="709"/>
      <c r="B8" s="710"/>
      <c r="C8" s="711"/>
    </row>
    <row r="9" spans="1:20" s="18" customFormat="1" ht="36.75" customHeight="1">
      <c r="A9" s="727" t="s">
        <v>200</v>
      </c>
      <c r="B9" s="719"/>
      <c r="C9" s="720"/>
    </row>
    <row r="10" spans="1:20" s="18" customFormat="1" ht="15" customHeight="1">
      <c r="A10" s="709"/>
      <c r="B10" s="710"/>
      <c r="C10" s="711"/>
    </row>
    <row r="11" spans="1:20" s="18" customFormat="1" ht="15" customHeight="1">
      <c r="A11" s="709"/>
      <c r="B11" s="710"/>
      <c r="C11" s="711"/>
    </row>
    <row r="12" spans="1:20" s="18" customFormat="1" ht="15" customHeight="1">
      <c r="A12" s="709"/>
      <c r="B12" s="710"/>
      <c r="C12" s="711"/>
    </row>
    <row r="13" spans="1:20" s="18" customFormat="1" ht="15" customHeight="1">
      <c r="A13" s="709"/>
      <c r="B13" s="710"/>
      <c r="C13" s="711"/>
    </row>
    <row r="14" spans="1:20" s="18" customFormat="1" ht="15" customHeight="1">
      <c r="A14" s="709"/>
      <c r="B14" s="710"/>
      <c r="C14" s="711"/>
    </row>
    <row r="15" spans="1:20" s="18" customFormat="1" ht="15" customHeight="1">
      <c r="A15" s="709"/>
      <c r="B15" s="710"/>
      <c r="C15" s="711"/>
    </row>
    <row r="16" spans="1:20" s="18" customFormat="1" ht="15" customHeight="1">
      <c r="A16" s="709"/>
      <c r="B16" s="710"/>
      <c r="C16" s="711"/>
    </row>
    <row r="17" spans="1:3" s="18" customFormat="1" ht="15" customHeight="1">
      <c r="A17" s="709"/>
      <c r="B17" s="710"/>
      <c r="C17" s="711"/>
    </row>
    <row r="18" spans="1:3" s="18" customFormat="1" ht="15" customHeight="1">
      <c r="A18" s="709"/>
      <c r="B18" s="710"/>
      <c r="C18" s="711"/>
    </row>
    <row r="19" spans="1:3" s="18" customFormat="1" ht="15" customHeight="1">
      <c r="A19" s="709"/>
      <c r="B19" s="710"/>
      <c r="C19" s="711"/>
    </row>
    <row r="20" spans="1:3" s="18" customFormat="1" ht="15" customHeight="1">
      <c r="A20" s="709"/>
      <c r="B20" s="710"/>
      <c r="C20" s="711"/>
    </row>
    <row r="21" spans="1:3" s="18" customFormat="1" ht="15" customHeight="1">
      <c r="A21" s="709"/>
      <c r="B21" s="710"/>
      <c r="C21" s="711"/>
    </row>
    <row r="22" spans="1:3" s="18" customFormat="1" ht="15" customHeight="1">
      <c r="A22" s="709"/>
      <c r="B22" s="710"/>
      <c r="C22" s="711"/>
    </row>
    <row r="23" spans="1:3" s="18" customFormat="1" ht="15" customHeight="1">
      <c r="A23" s="709"/>
      <c r="B23" s="710"/>
      <c r="C23" s="711"/>
    </row>
    <row r="24" spans="1:3" s="18" customFormat="1" ht="15" customHeight="1">
      <c r="A24" s="709"/>
      <c r="B24" s="710"/>
      <c r="C24" s="711"/>
    </row>
    <row r="25" spans="1:3" s="18" customFormat="1" ht="15" customHeight="1">
      <c r="A25" s="709"/>
      <c r="B25" s="710"/>
      <c r="C25" s="711"/>
    </row>
    <row r="26" spans="1:3" s="18" customFormat="1" ht="15" customHeight="1">
      <c r="A26" s="709"/>
      <c r="B26" s="710"/>
      <c r="C26" s="711"/>
    </row>
    <row r="27" spans="1:3" s="18" customFormat="1" ht="15" customHeight="1">
      <c r="A27" s="709"/>
      <c r="B27" s="710"/>
      <c r="C27" s="711"/>
    </row>
    <row r="28" spans="1:3" s="18" customFormat="1" ht="15" customHeight="1">
      <c r="A28" s="709"/>
      <c r="B28" s="710"/>
      <c r="C28" s="711"/>
    </row>
    <row r="29" spans="1:3" s="18" customFormat="1" ht="15" customHeight="1">
      <c r="A29" s="709"/>
      <c r="B29" s="710"/>
      <c r="C29" s="711"/>
    </row>
    <row r="30" spans="1:3" s="18" customFormat="1" ht="15" customHeight="1">
      <c r="A30" s="709"/>
      <c r="B30" s="710"/>
      <c r="C30" s="711"/>
    </row>
    <row r="31" spans="1:3" s="18" customFormat="1" ht="15" customHeight="1">
      <c r="A31" s="721"/>
      <c r="B31" s="722"/>
      <c r="C31" s="723"/>
    </row>
    <row r="33" spans="1:3">
      <c r="A33" s="14"/>
      <c r="B33" s="14"/>
      <c r="C33" s="6"/>
    </row>
    <row r="34" spans="1:3">
      <c r="A34" s="15"/>
      <c r="B34" s="15"/>
      <c r="C34" s="8"/>
    </row>
  </sheetData>
  <mergeCells count="29">
    <mergeCell ref="A15:C15"/>
    <mergeCell ref="A1:C1"/>
    <mergeCell ref="A3:C3"/>
    <mergeCell ref="A4:C4"/>
    <mergeCell ref="A5:C5"/>
    <mergeCell ref="A6:C6"/>
    <mergeCell ref="A8:C8"/>
    <mergeCell ref="A9:C9"/>
    <mergeCell ref="A10:C10"/>
    <mergeCell ref="A11:C11"/>
    <mergeCell ref="A12:C12"/>
    <mergeCell ref="A13:C13"/>
    <mergeCell ref="A14:C14"/>
    <mergeCell ref="A31:C31"/>
    <mergeCell ref="A24:C24"/>
    <mergeCell ref="A25:C25"/>
    <mergeCell ref="A27:C27"/>
    <mergeCell ref="A28:C28"/>
    <mergeCell ref="A21:C21"/>
    <mergeCell ref="A22:C22"/>
    <mergeCell ref="A23:C23"/>
    <mergeCell ref="A29:C29"/>
    <mergeCell ref="A30:C30"/>
    <mergeCell ref="A26:C26"/>
    <mergeCell ref="A16:C16"/>
    <mergeCell ref="A17:C17"/>
    <mergeCell ref="A18:C18"/>
    <mergeCell ref="A19:C19"/>
    <mergeCell ref="A20:C20"/>
  </mergeCells>
  <printOptions horizontalCentered="1"/>
  <pageMargins left="0.39370078740157483" right="0.39370078740157483" top="1.6535433070866143" bottom="0.47244094488188981" header="0.19685039370078741" footer="0.19685039370078741"/>
  <pageSetup scale="85" orientation="landscape" r:id="rId1"/>
  <headerFooter scaleWithDoc="0">
    <oddHeader>&amp;C&amp;G</oddHeader>
    <oddFooter>&amp;C&amp;G</oddFooter>
  </headerFooter>
  <legacyDrawingHF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T34"/>
  <sheetViews>
    <sheetView showGridLines="0" showWhiteSpace="0" view="pageLayout" topLeftCell="A7" zoomScaleNormal="85" zoomScaleSheetLayoutView="70" workbookViewId="0">
      <selection activeCell="A12" sqref="A12:C12"/>
    </sheetView>
  </sheetViews>
  <sheetFormatPr baseColWidth="10" defaultRowHeight="13.5"/>
  <cols>
    <col min="1" max="1" width="50" style="1" customWidth="1"/>
    <col min="2" max="2" width="6.5703125" style="1" customWidth="1"/>
    <col min="3" max="3" width="90.7109375" style="1" customWidth="1"/>
    <col min="4" max="16384" width="11.42578125" style="1"/>
  </cols>
  <sheetData>
    <row r="1" spans="1:20" ht="35.1" customHeight="1">
      <c r="A1" s="640" t="s">
        <v>27</v>
      </c>
      <c r="B1" s="641"/>
      <c r="C1" s="642"/>
    </row>
    <row r="2" spans="1:20" ht="6" customHeight="1">
      <c r="C2" s="30"/>
    </row>
    <row r="3" spans="1:20" s="30" customFormat="1" ht="20.100000000000001" customHeight="1">
      <c r="A3" s="643" t="s">
        <v>75</v>
      </c>
      <c r="B3" s="644"/>
      <c r="C3" s="645"/>
      <c r="D3" s="43"/>
      <c r="E3" s="43"/>
      <c r="F3" s="43"/>
      <c r="G3" s="43"/>
      <c r="H3" s="43"/>
      <c r="I3" s="43"/>
      <c r="J3" s="43"/>
      <c r="K3" s="43"/>
      <c r="L3" s="43"/>
      <c r="M3" s="43"/>
      <c r="N3" s="43"/>
      <c r="O3" s="43"/>
      <c r="P3" s="43"/>
      <c r="Q3" s="43"/>
      <c r="R3" s="43"/>
      <c r="S3" s="43"/>
      <c r="T3" s="43"/>
    </row>
    <row r="4" spans="1:20" s="30" customFormat="1" ht="20.100000000000001" customHeight="1">
      <c r="A4" s="643" t="s">
        <v>189</v>
      </c>
      <c r="B4" s="644"/>
      <c r="C4" s="645"/>
      <c r="D4" s="43"/>
      <c r="E4" s="43"/>
      <c r="F4" s="43"/>
      <c r="G4" s="43"/>
      <c r="H4" s="43"/>
      <c r="I4" s="43"/>
      <c r="J4" s="43"/>
      <c r="K4" s="43"/>
      <c r="L4" s="43"/>
      <c r="M4" s="43"/>
      <c r="N4" s="43"/>
      <c r="O4" s="43"/>
      <c r="P4" s="43"/>
      <c r="Q4" s="43"/>
      <c r="R4" s="43"/>
      <c r="S4" s="43"/>
      <c r="T4" s="43"/>
    </row>
    <row r="5" spans="1:20" s="30" customFormat="1" ht="24.75" customHeight="1">
      <c r="A5" s="736" t="s">
        <v>179</v>
      </c>
      <c r="B5" s="737"/>
      <c r="C5" s="738"/>
      <c r="D5" s="43"/>
      <c r="E5" s="43"/>
      <c r="F5" s="43"/>
      <c r="G5" s="43"/>
      <c r="H5" s="43"/>
      <c r="I5" s="43"/>
      <c r="J5" s="43"/>
      <c r="K5" s="43"/>
      <c r="L5" s="43"/>
      <c r="M5" s="43"/>
      <c r="N5" s="43"/>
      <c r="O5" s="43"/>
      <c r="P5" s="43"/>
      <c r="Q5" s="43"/>
      <c r="R5" s="43"/>
      <c r="S5" s="43"/>
      <c r="T5" s="43"/>
    </row>
    <row r="6" spans="1:20" ht="30" customHeight="1">
      <c r="A6" s="715" t="s">
        <v>28</v>
      </c>
      <c r="B6" s="716"/>
      <c r="C6" s="717"/>
    </row>
    <row r="7" spans="1:20" s="18" customFormat="1" ht="15" customHeight="1">
      <c r="A7" s="32"/>
      <c r="B7" s="25"/>
      <c r="C7" s="42"/>
    </row>
    <row r="8" spans="1:20" s="18" customFormat="1" ht="15" customHeight="1">
      <c r="A8" s="709"/>
      <c r="B8" s="710"/>
      <c r="C8" s="711"/>
    </row>
    <row r="9" spans="1:20" s="18" customFormat="1" ht="36.75" customHeight="1">
      <c r="A9" s="739" t="s">
        <v>76</v>
      </c>
      <c r="B9" s="740"/>
      <c r="C9" s="741"/>
    </row>
    <row r="10" spans="1:20" s="18" customFormat="1" ht="15" customHeight="1">
      <c r="A10" s="709"/>
      <c r="B10" s="710"/>
      <c r="C10" s="711"/>
    </row>
    <row r="11" spans="1:20" s="18" customFormat="1" ht="15" customHeight="1">
      <c r="A11" s="709"/>
      <c r="B11" s="710"/>
      <c r="C11" s="711"/>
    </row>
    <row r="12" spans="1:20" s="18" customFormat="1" ht="15" customHeight="1">
      <c r="A12" s="709"/>
      <c r="B12" s="710"/>
      <c r="C12" s="711"/>
    </row>
    <row r="13" spans="1:20" s="18" customFormat="1" ht="15" customHeight="1">
      <c r="A13" s="709"/>
      <c r="B13" s="710"/>
      <c r="C13" s="711"/>
    </row>
    <row r="14" spans="1:20" s="18" customFormat="1" ht="15" customHeight="1">
      <c r="A14" s="709"/>
      <c r="B14" s="710"/>
      <c r="C14" s="711"/>
    </row>
    <row r="15" spans="1:20" s="18" customFormat="1" ht="15" customHeight="1">
      <c r="A15" s="709"/>
      <c r="B15" s="710"/>
      <c r="C15" s="711"/>
    </row>
    <row r="16" spans="1:20" s="18" customFormat="1" ht="15" customHeight="1">
      <c r="A16" s="709"/>
      <c r="B16" s="710"/>
      <c r="C16" s="711"/>
    </row>
    <row r="17" spans="1:3" s="18" customFormat="1" ht="15" customHeight="1">
      <c r="A17" s="709"/>
      <c r="B17" s="710"/>
      <c r="C17" s="711"/>
    </row>
    <row r="18" spans="1:3" s="18" customFormat="1" ht="15" customHeight="1">
      <c r="A18" s="709"/>
      <c r="B18" s="710"/>
      <c r="C18" s="711"/>
    </row>
    <row r="19" spans="1:3" s="18" customFormat="1" ht="15" customHeight="1">
      <c r="A19" s="709"/>
      <c r="B19" s="710"/>
      <c r="C19" s="711"/>
    </row>
    <row r="20" spans="1:3" s="18" customFormat="1" ht="15" customHeight="1">
      <c r="A20" s="709"/>
      <c r="B20" s="710"/>
      <c r="C20" s="711"/>
    </row>
    <row r="21" spans="1:3" s="18" customFormat="1" ht="15" customHeight="1">
      <c r="A21" s="709"/>
      <c r="B21" s="710"/>
      <c r="C21" s="711"/>
    </row>
    <row r="22" spans="1:3" s="18" customFormat="1" ht="15" customHeight="1">
      <c r="A22" s="709"/>
      <c r="B22" s="710"/>
      <c r="C22" s="711"/>
    </row>
    <row r="23" spans="1:3" s="18" customFormat="1" ht="15" customHeight="1">
      <c r="A23" s="709"/>
      <c r="B23" s="710"/>
      <c r="C23" s="711"/>
    </row>
    <row r="24" spans="1:3" s="18" customFormat="1" ht="15" customHeight="1">
      <c r="A24" s="709"/>
      <c r="B24" s="710"/>
      <c r="C24" s="711"/>
    </row>
    <row r="25" spans="1:3" s="18" customFormat="1" ht="15" customHeight="1">
      <c r="A25" s="709"/>
      <c r="B25" s="710"/>
      <c r="C25" s="711"/>
    </row>
    <row r="26" spans="1:3" s="18" customFormat="1" ht="15" customHeight="1">
      <c r="A26" s="709"/>
      <c r="B26" s="710"/>
      <c r="C26" s="711"/>
    </row>
    <row r="27" spans="1:3" s="18" customFormat="1" ht="15" customHeight="1">
      <c r="A27" s="709"/>
      <c r="B27" s="710"/>
      <c r="C27" s="711"/>
    </row>
    <row r="28" spans="1:3" s="18" customFormat="1" ht="15" customHeight="1">
      <c r="A28" s="709"/>
      <c r="B28" s="710"/>
      <c r="C28" s="711"/>
    </row>
    <row r="29" spans="1:3" s="18" customFormat="1" ht="15" customHeight="1">
      <c r="A29" s="709"/>
      <c r="B29" s="710"/>
      <c r="C29" s="711"/>
    </row>
    <row r="30" spans="1:3" s="18" customFormat="1" ht="15" customHeight="1">
      <c r="A30" s="709"/>
      <c r="B30" s="710"/>
      <c r="C30" s="711"/>
    </row>
    <row r="31" spans="1:3" s="18" customFormat="1" ht="15" customHeight="1">
      <c r="A31" s="721"/>
      <c r="B31" s="722"/>
      <c r="C31" s="723"/>
    </row>
    <row r="33" spans="1:3">
      <c r="A33" s="14"/>
      <c r="B33" s="14"/>
      <c r="C33" s="6"/>
    </row>
    <row r="34" spans="1:3">
      <c r="A34" s="15"/>
      <c r="B34" s="15"/>
      <c r="C34" s="8"/>
    </row>
  </sheetData>
  <mergeCells count="29">
    <mergeCell ref="A15:C15"/>
    <mergeCell ref="A1:C1"/>
    <mergeCell ref="A3:C3"/>
    <mergeCell ref="A4:C4"/>
    <mergeCell ref="A5:C5"/>
    <mergeCell ref="A6:C6"/>
    <mergeCell ref="A8:C8"/>
    <mergeCell ref="A9:C9"/>
    <mergeCell ref="A10:C10"/>
    <mergeCell ref="A11:C11"/>
    <mergeCell ref="A12:C12"/>
    <mergeCell ref="A13:C13"/>
    <mergeCell ref="A14:C14"/>
    <mergeCell ref="A31:C31"/>
    <mergeCell ref="A24:C24"/>
    <mergeCell ref="A25:C25"/>
    <mergeCell ref="A27:C27"/>
    <mergeCell ref="A28:C28"/>
    <mergeCell ref="A21:C21"/>
    <mergeCell ref="A22:C22"/>
    <mergeCell ref="A23:C23"/>
    <mergeCell ref="A29:C29"/>
    <mergeCell ref="A30:C30"/>
    <mergeCell ref="A26:C26"/>
    <mergeCell ref="A16:C16"/>
    <mergeCell ref="A17:C17"/>
    <mergeCell ref="A18:C18"/>
    <mergeCell ref="A19:C19"/>
    <mergeCell ref="A20:C20"/>
  </mergeCells>
  <printOptions horizontalCentered="1"/>
  <pageMargins left="0.39370078740157483" right="0.39370078740157483" top="1.6535433070866143" bottom="0.47244094488188981" header="0.19685039370078741" footer="0.19685039370078741"/>
  <pageSetup scale="85" orientation="landscape" r:id="rId1"/>
  <headerFooter scaleWithDoc="0">
    <oddHeader>&amp;C&amp;G</oddHeader>
    <oddFooter>&amp;C&amp;G</oddFooter>
  </headerFooter>
  <legacyDrawingHF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T34"/>
  <sheetViews>
    <sheetView showGridLines="0" view="pageLayout" topLeftCell="A4" zoomScaleNormal="100" zoomScaleSheetLayoutView="70" workbookViewId="0">
      <selection activeCell="A12" sqref="A12:C12"/>
    </sheetView>
  </sheetViews>
  <sheetFormatPr baseColWidth="10" defaultRowHeight="13.5"/>
  <cols>
    <col min="1" max="1" width="50" style="1" customWidth="1"/>
    <col min="2" max="2" width="6.5703125" style="1" customWidth="1"/>
    <col min="3" max="3" width="90.7109375" style="1" customWidth="1"/>
    <col min="4" max="16384" width="11.42578125" style="1"/>
  </cols>
  <sheetData>
    <row r="1" spans="1:20" ht="35.1" customHeight="1">
      <c r="A1" s="640" t="s">
        <v>27</v>
      </c>
      <c r="B1" s="641"/>
      <c r="C1" s="642"/>
    </row>
    <row r="2" spans="1:20" ht="6" customHeight="1">
      <c r="C2" s="30"/>
    </row>
    <row r="3" spans="1:20" s="30" customFormat="1" ht="20.100000000000001" customHeight="1">
      <c r="A3" s="643" t="s">
        <v>75</v>
      </c>
      <c r="B3" s="644"/>
      <c r="C3" s="645"/>
      <c r="D3" s="43"/>
      <c r="E3" s="43"/>
      <c r="F3" s="43"/>
      <c r="G3" s="43"/>
      <c r="H3" s="43"/>
      <c r="I3" s="43"/>
      <c r="J3" s="43"/>
      <c r="K3" s="43"/>
      <c r="L3" s="43"/>
      <c r="M3" s="43"/>
      <c r="N3" s="43"/>
      <c r="O3" s="43"/>
      <c r="P3" s="43"/>
      <c r="Q3" s="43"/>
      <c r="R3" s="43"/>
      <c r="S3" s="43"/>
      <c r="T3" s="43"/>
    </row>
    <row r="4" spans="1:20" s="30" customFormat="1" ht="20.100000000000001" customHeight="1">
      <c r="A4" s="643" t="s">
        <v>182</v>
      </c>
      <c r="B4" s="644"/>
      <c r="C4" s="645"/>
      <c r="D4" s="43"/>
      <c r="E4" s="43"/>
      <c r="F4" s="43"/>
      <c r="G4" s="43"/>
      <c r="H4" s="43"/>
      <c r="I4" s="43"/>
      <c r="J4" s="43"/>
      <c r="K4" s="43"/>
      <c r="L4" s="43"/>
      <c r="M4" s="43"/>
      <c r="N4" s="43"/>
      <c r="O4" s="43"/>
      <c r="P4" s="43"/>
      <c r="Q4" s="43"/>
      <c r="R4" s="43"/>
      <c r="S4" s="43"/>
      <c r="T4" s="43"/>
    </row>
    <row r="5" spans="1:20" s="30" customFormat="1" ht="20.100000000000001" customHeight="1">
      <c r="A5" s="682" t="s">
        <v>79</v>
      </c>
      <c r="B5" s="683"/>
      <c r="C5" s="684"/>
      <c r="D5" s="43"/>
      <c r="E5" s="43"/>
      <c r="F5" s="43"/>
      <c r="G5" s="43"/>
      <c r="H5" s="43"/>
      <c r="I5" s="43"/>
      <c r="J5" s="43"/>
      <c r="K5" s="43"/>
      <c r="L5" s="43"/>
      <c r="M5" s="43"/>
      <c r="N5" s="43"/>
      <c r="O5" s="43"/>
      <c r="P5" s="43"/>
      <c r="Q5" s="43"/>
      <c r="R5" s="43"/>
      <c r="S5" s="43"/>
      <c r="T5" s="43"/>
    </row>
    <row r="6" spans="1:20" ht="30" customHeight="1">
      <c r="A6" s="715" t="s">
        <v>28</v>
      </c>
      <c r="B6" s="716"/>
      <c r="C6" s="717"/>
    </row>
    <row r="7" spans="1:20" s="18" customFormat="1" ht="15" customHeight="1">
      <c r="A7" s="32"/>
      <c r="B7" s="25"/>
      <c r="C7" s="42"/>
    </row>
    <row r="8" spans="1:20" s="18" customFormat="1" ht="15" customHeight="1">
      <c r="A8" s="709"/>
      <c r="B8" s="710"/>
      <c r="C8" s="711"/>
    </row>
    <row r="9" spans="1:20" s="18" customFormat="1" ht="15" customHeight="1">
      <c r="A9" s="709"/>
      <c r="B9" s="710"/>
      <c r="C9" s="711"/>
    </row>
    <row r="10" spans="1:20" s="18" customFormat="1" ht="15" customHeight="1">
      <c r="A10" s="742" t="s">
        <v>197</v>
      </c>
      <c r="B10" s="743"/>
      <c r="C10" s="744"/>
    </row>
    <row r="11" spans="1:20" s="18" customFormat="1" ht="15" customHeight="1">
      <c r="A11" s="709"/>
      <c r="B11" s="710"/>
      <c r="C11" s="711"/>
    </row>
    <row r="12" spans="1:20" s="18" customFormat="1" ht="15" customHeight="1">
      <c r="A12" s="709"/>
      <c r="B12" s="710"/>
      <c r="C12" s="711"/>
    </row>
    <row r="13" spans="1:20" s="18" customFormat="1" ht="15" customHeight="1">
      <c r="A13" s="709"/>
      <c r="B13" s="710"/>
      <c r="C13" s="711"/>
    </row>
    <row r="14" spans="1:20" s="18" customFormat="1" ht="15" customHeight="1">
      <c r="A14" s="709"/>
      <c r="B14" s="710"/>
      <c r="C14" s="711"/>
    </row>
    <row r="15" spans="1:20" s="18" customFormat="1" ht="15" customHeight="1">
      <c r="A15" s="709"/>
      <c r="B15" s="710"/>
      <c r="C15" s="711"/>
    </row>
    <row r="16" spans="1:20" s="18" customFormat="1" ht="15" customHeight="1">
      <c r="A16" s="709"/>
      <c r="B16" s="710"/>
      <c r="C16" s="711"/>
    </row>
    <row r="17" spans="1:3" s="18" customFormat="1" ht="15" customHeight="1">
      <c r="A17" s="709"/>
      <c r="B17" s="710"/>
      <c r="C17" s="711"/>
    </row>
    <row r="18" spans="1:3" s="18" customFormat="1" ht="15" customHeight="1">
      <c r="A18" s="709"/>
      <c r="B18" s="710"/>
      <c r="C18" s="711"/>
    </row>
    <row r="19" spans="1:3" s="18" customFormat="1" ht="15" customHeight="1">
      <c r="A19" s="709"/>
      <c r="B19" s="710"/>
      <c r="C19" s="711"/>
    </row>
    <row r="20" spans="1:3" s="18" customFormat="1" ht="15" customHeight="1">
      <c r="A20" s="709"/>
      <c r="B20" s="710"/>
      <c r="C20" s="711"/>
    </row>
    <row r="21" spans="1:3" s="18" customFormat="1" ht="15" customHeight="1">
      <c r="A21" s="709"/>
      <c r="B21" s="710"/>
      <c r="C21" s="711"/>
    </row>
    <row r="22" spans="1:3" s="18" customFormat="1" ht="15" customHeight="1">
      <c r="A22" s="709"/>
      <c r="B22" s="710"/>
      <c r="C22" s="711"/>
    </row>
    <row r="23" spans="1:3" s="18" customFormat="1" ht="15" customHeight="1">
      <c r="A23" s="709"/>
      <c r="B23" s="710"/>
      <c r="C23" s="711"/>
    </row>
    <row r="24" spans="1:3" s="18" customFormat="1" ht="15" customHeight="1">
      <c r="A24" s="709"/>
      <c r="B24" s="710"/>
      <c r="C24" s="711"/>
    </row>
    <row r="25" spans="1:3" s="18" customFormat="1" ht="15" customHeight="1">
      <c r="A25" s="709"/>
      <c r="B25" s="710"/>
      <c r="C25" s="711"/>
    </row>
    <row r="26" spans="1:3" s="18" customFormat="1" ht="15" customHeight="1">
      <c r="A26" s="709"/>
      <c r="B26" s="710"/>
      <c r="C26" s="711"/>
    </row>
    <row r="27" spans="1:3" s="18" customFormat="1" ht="15" customHeight="1">
      <c r="A27" s="709"/>
      <c r="B27" s="710"/>
      <c r="C27" s="711"/>
    </row>
    <row r="28" spans="1:3" s="18" customFormat="1" ht="15" customHeight="1">
      <c r="A28" s="709"/>
      <c r="B28" s="710"/>
      <c r="C28" s="711"/>
    </row>
    <row r="29" spans="1:3" s="18" customFormat="1" ht="15" customHeight="1">
      <c r="A29" s="709"/>
      <c r="B29" s="710"/>
      <c r="C29" s="711"/>
    </row>
    <row r="30" spans="1:3" s="18" customFormat="1" ht="15" customHeight="1">
      <c r="A30" s="709"/>
      <c r="B30" s="710"/>
      <c r="C30" s="711"/>
    </row>
    <row r="31" spans="1:3" s="18" customFormat="1" ht="15" customHeight="1">
      <c r="A31" s="721"/>
      <c r="B31" s="722"/>
      <c r="C31" s="723"/>
    </row>
    <row r="33" spans="1:3">
      <c r="A33" s="14"/>
      <c r="B33" s="14"/>
      <c r="C33" s="6"/>
    </row>
    <row r="34" spans="1:3">
      <c r="A34" s="15"/>
      <c r="B34" s="15"/>
      <c r="C34" s="8"/>
    </row>
  </sheetData>
  <mergeCells count="29">
    <mergeCell ref="A15:C15"/>
    <mergeCell ref="A1:C1"/>
    <mergeCell ref="A3:C3"/>
    <mergeCell ref="A4:C4"/>
    <mergeCell ref="A5:C5"/>
    <mergeCell ref="A6:C6"/>
    <mergeCell ref="A8:C8"/>
    <mergeCell ref="A9:C9"/>
    <mergeCell ref="A10:C10"/>
    <mergeCell ref="A11:C11"/>
    <mergeCell ref="A12:C12"/>
    <mergeCell ref="A13:C13"/>
    <mergeCell ref="A14:C14"/>
    <mergeCell ref="A31:C31"/>
    <mergeCell ref="A24:C24"/>
    <mergeCell ref="A25:C25"/>
    <mergeCell ref="A27:C27"/>
    <mergeCell ref="A28:C28"/>
    <mergeCell ref="A21:C21"/>
    <mergeCell ref="A22:C22"/>
    <mergeCell ref="A23:C23"/>
    <mergeCell ref="A29:C29"/>
    <mergeCell ref="A30:C30"/>
    <mergeCell ref="A26:C26"/>
    <mergeCell ref="A16:C16"/>
    <mergeCell ref="A17:C17"/>
    <mergeCell ref="A18:C18"/>
    <mergeCell ref="A19:C19"/>
    <mergeCell ref="A20:C20"/>
  </mergeCells>
  <printOptions horizontalCentered="1"/>
  <pageMargins left="0.39370078740157483" right="0.39370078740157483" top="1.6535433070866143" bottom="0.47244094488188981" header="0.19685039370078741" footer="0.19685039370078741"/>
  <pageSetup scale="85" orientation="landscape" r:id="rId1"/>
  <headerFooter scaleWithDoc="0">
    <oddHeader>&amp;C&amp;G</oddHeader>
    <oddFooter>&amp;C&amp;G</oddFooter>
  </headerFooter>
  <legacyDrawingHF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T34"/>
  <sheetViews>
    <sheetView showGridLines="0" view="pageLayout" topLeftCell="A4" zoomScaleNormal="100" zoomScaleSheetLayoutView="70" workbookViewId="0">
      <selection activeCell="A12" sqref="A12:C12"/>
    </sheetView>
  </sheetViews>
  <sheetFormatPr baseColWidth="10" defaultRowHeight="13.5"/>
  <cols>
    <col min="1" max="1" width="50" style="1" customWidth="1"/>
    <col min="2" max="2" width="6.5703125" style="1" customWidth="1"/>
    <col min="3" max="3" width="90.7109375" style="1" customWidth="1"/>
    <col min="4" max="16384" width="11.42578125" style="1"/>
  </cols>
  <sheetData>
    <row r="1" spans="1:20" ht="35.1" customHeight="1">
      <c r="A1" s="640" t="s">
        <v>27</v>
      </c>
      <c r="B1" s="641"/>
      <c r="C1" s="642"/>
    </row>
    <row r="2" spans="1:20" ht="6" customHeight="1">
      <c r="C2" s="30"/>
    </row>
    <row r="3" spans="1:20" s="30" customFormat="1" ht="20.100000000000001" customHeight="1">
      <c r="A3" s="643" t="s">
        <v>75</v>
      </c>
      <c r="B3" s="644"/>
      <c r="C3" s="645"/>
      <c r="D3" s="43"/>
      <c r="E3" s="43"/>
      <c r="F3" s="43"/>
      <c r="G3" s="43"/>
      <c r="H3" s="43"/>
      <c r="I3" s="43"/>
      <c r="J3" s="43"/>
      <c r="K3" s="43"/>
      <c r="L3" s="43"/>
      <c r="M3" s="43"/>
      <c r="N3" s="43"/>
      <c r="O3" s="43"/>
      <c r="P3" s="43"/>
      <c r="Q3" s="43"/>
      <c r="R3" s="43"/>
      <c r="S3" s="43"/>
      <c r="T3" s="43"/>
    </row>
    <row r="4" spans="1:20" s="30" customFormat="1" ht="20.100000000000001" customHeight="1">
      <c r="A4" s="643" t="s">
        <v>182</v>
      </c>
      <c r="B4" s="644"/>
      <c r="C4" s="645"/>
      <c r="D4" s="43"/>
      <c r="E4" s="43"/>
      <c r="F4" s="43"/>
      <c r="G4" s="43"/>
      <c r="H4" s="43"/>
      <c r="I4" s="43"/>
      <c r="J4" s="43"/>
      <c r="K4" s="43"/>
      <c r="L4" s="43"/>
      <c r="M4" s="43"/>
      <c r="N4" s="43"/>
      <c r="O4" s="43"/>
      <c r="P4" s="43"/>
      <c r="Q4" s="43"/>
      <c r="R4" s="43"/>
      <c r="S4" s="43"/>
      <c r="T4" s="43"/>
    </row>
    <row r="5" spans="1:20" s="30" customFormat="1" ht="20.100000000000001" customHeight="1">
      <c r="A5" s="682" t="s">
        <v>180</v>
      </c>
      <c r="B5" s="683"/>
      <c r="C5" s="684"/>
      <c r="D5" s="43"/>
      <c r="E5" s="43"/>
      <c r="F5" s="43"/>
      <c r="G5" s="43"/>
      <c r="H5" s="43"/>
      <c r="I5" s="43"/>
      <c r="J5" s="43"/>
      <c r="K5" s="43"/>
      <c r="L5" s="43"/>
      <c r="M5" s="43"/>
      <c r="N5" s="43"/>
      <c r="O5" s="43"/>
      <c r="P5" s="43"/>
      <c r="Q5" s="43"/>
      <c r="R5" s="43"/>
      <c r="S5" s="43"/>
      <c r="T5" s="43"/>
    </row>
    <row r="6" spans="1:20" ht="30" customHeight="1">
      <c r="A6" s="715" t="s">
        <v>28</v>
      </c>
      <c r="B6" s="716"/>
      <c r="C6" s="717"/>
    </row>
    <row r="7" spans="1:20" s="18" customFormat="1" ht="15" customHeight="1">
      <c r="A7" s="32"/>
      <c r="B7" s="25"/>
      <c r="C7" s="42"/>
    </row>
    <row r="8" spans="1:20" s="18" customFormat="1" ht="15" customHeight="1">
      <c r="A8" s="709"/>
      <c r="B8" s="710"/>
      <c r="C8" s="711"/>
    </row>
    <row r="9" spans="1:20" s="18" customFormat="1" ht="15" customHeight="1">
      <c r="A9" s="709"/>
      <c r="B9" s="710"/>
      <c r="C9" s="711"/>
    </row>
    <row r="10" spans="1:20" s="18" customFormat="1" ht="15" customHeight="1">
      <c r="A10" s="718" t="s">
        <v>76</v>
      </c>
      <c r="B10" s="719"/>
      <c r="C10" s="720"/>
    </row>
    <row r="11" spans="1:20" s="18" customFormat="1" ht="15" customHeight="1">
      <c r="A11" s="709"/>
      <c r="B11" s="710"/>
      <c r="C11" s="711"/>
    </row>
    <row r="12" spans="1:20" s="18" customFormat="1" ht="15" customHeight="1">
      <c r="A12" s="709"/>
      <c r="B12" s="710"/>
      <c r="C12" s="711"/>
    </row>
    <row r="13" spans="1:20" s="18" customFormat="1" ht="15" customHeight="1">
      <c r="A13" s="709"/>
      <c r="B13" s="710"/>
      <c r="C13" s="711"/>
    </row>
    <row r="14" spans="1:20" s="18" customFormat="1" ht="15" customHeight="1">
      <c r="A14" s="709"/>
      <c r="B14" s="710"/>
      <c r="C14" s="711"/>
    </row>
    <row r="15" spans="1:20" s="18" customFormat="1" ht="15" customHeight="1">
      <c r="A15" s="709"/>
      <c r="B15" s="710"/>
      <c r="C15" s="711"/>
    </row>
    <row r="16" spans="1:20" s="18" customFormat="1" ht="15" customHeight="1">
      <c r="A16" s="709"/>
      <c r="B16" s="710"/>
      <c r="C16" s="711"/>
    </row>
    <row r="17" spans="1:3" s="18" customFormat="1" ht="15" customHeight="1">
      <c r="A17" s="709"/>
      <c r="B17" s="710"/>
      <c r="C17" s="711"/>
    </row>
    <row r="18" spans="1:3" s="18" customFormat="1" ht="15" customHeight="1">
      <c r="A18" s="709"/>
      <c r="B18" s="710"/>
      <c r="C18" s="711"/>
    </row>
    <row r="19" spans="1:3" s="18" customFormat="1" ht="15" customHeight="1">
      <c r="A19" s="709"/>
      <c r="B19" s="710"/>
      <c r="C19" s="711"/>
    </row>
    <row r="20" spans="1:3" s="18" customFormat="1" ht="15" customHeight="1">
      <c r="A20" s="709"/>
      <c r="B20" s="710"/>
      <c r="C20" s="711"/>
    </row>
    <row r="21" spans="1:3" s="18" customFormat="1" ht="15" customHeight="1">
      <c r="A21" s="709"/>
      <c r="B21" s="710"/>
      <c r="C21" s="711"/>
    </row>
    <row r="22" spans="1:3" s="18" customFormat="1" ht="15" customHeight="1">
      <c r="A22" s="709"/>
      <c r="B22" s="710"/>
      <c r="C22" s="711"/>
    </row>
    <row r="23" spans="1:3" s="18" customFormat="1" ht="15" customHeight="1">
      <c r="A23" s="709"/>
      <c r="B23" s="710"/>
      <c r="C23" s="711"/>
    </row>
    <row r="24" spans="1:3" s="18" customFormat="1" ht="15" customHeight="1">
      <c r="A24" s="709"/>
      <c r="B24" s="710"/>
      <c r="C24" s="711"/>
    </row>
    <row r="25" spans="1:3" s="18" customFormat="1" ht="15" customHeight="1">
      <c r="A25" s="709"/>
      <c r="B25" s="710"/>
      <c r="C25" s="711"/>
    </row>
    <row r="26" spans="1:3" s="18" customFormat="1" ht="15" customHeight="1">
      <c r="A26" s="709"/>
      <c r="B26" s="710"/>
      <c r="C26" s="711"/>
    </row>
    <row r="27" spans="1:3" s="18" customFormat="1" ht="15" customHeight="1">
      <c r="A27" s="709"/>
      <c r="B27" s="710"/>
      <c r="C27" s="711"/>
    </row>
    <row r="28" spans="1:3" s="18" customFormat="1" ht="15" customHeight="1">
      <c r="A28" s="709"/>
      <c r="B28" s="710"/>
      <c r="C28" s="711"/>
    </row>
    <row r="29" spans="1:3" s="18" customFormat="1" ht="15" customHeight="1">
      <c r="A29" s="709"/>
      <c r="B29" s="710"/>
      <c r="C29" s="711"/>
    </row>
    <row r="30" spans="1:3" s="18" customFormat="1" ht="15" customHeight="1">
      <c r="A30" s="709"/>
      <c r="B30" s="710"/>
      <c r="C30" s="711"/>
    </row>
    <row r="31" spans="1:3" s="18" customFormat="1" ht="15" customHeight="1">
      <c r="A31" s="721"/>
      <c r="B31" s="722"/>
      <c r="C31" s="723"/>
    </row>
    <row r="33" spans="1:3">
      <c r="A33" s="14"/>
      <c r="B33" s="14"/>
      <c r="C33" s="6"/>
    </row>
    <row r="34" spans="1:3">
      <c r="A34" s="15"/>
      <c r="B34" s="15"/>
      <c r="C34" s="8"/>
    </row>
  </sheetData>
  <mergeCells count="29">
    <mergeCell ref="A15:C15"/>
    <mergeCell ref="A1:C1"/>
    <mergeCell ref="A3:C3"/>
    <mergeCell ref="A4:C4"/>
    <mergeCell ref="A5:C5"/>
    <mergeCell ref="A6:C6"/>
    <mergeCell ref="A8:C8"/>
    <mergeCell ref="A9:C9"/>
    <mergeCell ref="A10:C10"/>
    <mergeCell ref="A11:C11"/>
    <mergeCell ref="A12:C12"/>
    <mergeCell ref="A13:C13"/>
    <mergeCell ref="A14:C14"/>
    <mergeCell ref="A31:C31"/>
    <mergeCell ref="A24:C24"/>
    <mergeCell ref="A25:C25"/>
    <mergeCell ref="A27:C27"/>
    <mergeCell ref="A28:C28"/>
    <mergeCell ref="A21:C21"/>
    <mergeCell ref="A22:C22"/>
    <mergeCell ref="A23:C23"/>
    <mergeCell ref="A29:C29"/>
    <mergeCell ref="A30:C30"/>
    <mergeCell ref="A26:C26"/>
    <mergeCell ref="A16:C16"/>
    <mergeCell ref="A17:C17"/>
    <mergeCell ref="A18:C18"/>
    <mergeCell ref="A19:C19"/>
    <mergeCell ref="A20:C20"/>
  </mergeCells>
  <printOptions horizontalCentered="1"/>
  <pageMargins left="0.39370078740157483" right="0.39370078740157483" top="1.6535433070866143" bottom="0.47244094488188981" header="0.19685039370078741" footer="0.19685039370078741"/>
  <pageSetup scale="85" orientation="landscape" r:id="rId1"/>
  <headerFooter scaleWithDoc="0">
    <oddHeader>&amp;C&amp;G</oddHeader>
    <oddFooter>&amp;C&amp;G</oddFooter>
  </headerFooter>
  <legacyDrawingHF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S118"/>
  <sheetViews>
    <sheetView showGridLines="0" topLeftCell="A73" zoomScale="97" zoomScaleNormal="97" zoomScaleSheetLayoutView="85" zoomScalePageLayoutView="70" workbookViewId="0">
      <selection activeCell="F30" sqref="F30"/>
    </sheetView>
  </sheetViews>
  <sheetFormatPr baseColWidth="10" defaultRowHeight="13.5"/>
  <cols>
    <col min="1" max="5" width="5" style="1" customWidth="1"/>
    <col min="6" max="6" width="4.42578125" style="1" bestFit="1" customWidth="1"/>
    <col min="7" max="7" width="3.85546875" style="1" bestFit="1" customWidth="1"/>
    <col min="8" max="8" width="70.28515625" style="1" customWidth="1"/>
    <col min="9" max="9" width="11" style="1" bestFit="1" customWidth="1"/>
    <col min="10" max="10" width="10" style="121" bestFit="1" customWidth="1"/>
    <col min="11" max="11" width="13.28515625" style="1" customWidth="1"/>
    <col min="12" max="12" width="14" style="1" customWidth="1"/>
    <col min="13" max="13" width="16.5703125" style="121" bestFit="1" customWidth="1"/>
    <col min="14" max="15" width="16.140625" style="1" customWidth="1"/>
    <col min="16" max="16" width="2.85546875" style="1" customWidth="1"/>
    <col min="17" max="17" width="20.140625" style="1" bestFit="1" customWidth="1"/>
    <col min="18" max="19" width="19" style="1" bestFit="1" customWidth="1"/>
    <col min="20" max="16384" width="11.42578125" style="1"/>
  </cols>
  <sheetData>
    <row r="1" spans="1:17" ht="39" customHeight="1"/>
    <row r="2" spans="1:17" ht="34.9" customHeight="1">
      <c r="A2" s="640" t="s">
        <v>294</v>
      </c>
      <c r="B2" s="641"/>
      <c r="C2" s="641"/>
      <c r="D2" s="641"/>
      <c r="E2" s="641"/>
      <c r="F2" s="641"/>
      <c r="G2" s="641"/>
      <c r="H2" s="641"/>
      <c r="I2" s="641"/>
      <c r="J2" s="641"/>
      <c r="K2" s="641"/>
      <c r="L2" s="641"/>
      <c r="M2" s="641"/>
      <c r="N2" s="641"/>
      <c r="O2" s="642"/>
    </row>
    <row r="3" spans="1:17" ht="7.9" customHeight="1">
      <c r="A3" s="163"/>
      <c r="B3" s="163"/>
      <c r="C3" s="163"/>
      <c r="D3" s="163"/>
      <c r="E3" s="163"/>
      <c r="F3" s="163"/>
      <c r="G3" s="163"/>
      <c r="H3" s="163"/>
      <c r="I3" s="163"/>
      <c r="J3" s="163"/>
      <c r="K3" s="163"/>
      <c r="L3" s="163"/>
      <c r="M3" s="163"/>
      <c r="N3" s="163"/>
      <c r="O3" s="163"/>
    </row>
    <row r="4" spans="1:17" ht="19.149999999999999" customHeight="1">
      <c r="A4" s="682" t="s">
        <v>293</v>
      </c>
      <c r="B4" s="683"/>
      <c r="C4" s="683"/>
      <c r="D4" s="683"/>
      <c r="E4" s="683"/>
      <c r="F4" s="683"/>
      <c r="G4" s="683"/>
      <c r="H4" s="683"/>
      <c r="I4" s="683"/>
      <c r="J4" s="683"/>
      <c r="K4" s="683"/>
      <c r="L4" s="683"/>
      <c r="M4" s="683"/>
      <c r="N4" s="683"/>
      <c r="O4" s="684"/>
    </row>
    <row r="5" spans="1:17" ht="19.149999999999999" customHeight="1">
      <c r="A5" s="682" t="s">
        <v>292</v>
      </c>
      <c r="B5" s="683"/>
      <c r="C5" s="683"/>
      <c r="D5" s="683"/>
      <c r="E5" s="683"/>
      <c r="F5" s="683"/>
      <c r="G5" s="683"/>
      <c r="H5" s="683"/>
      <c r="I5" s="683"/>
      <c r="J5" s="683"/>
      <c r="K5" s="683"/>
      <c r="L5" s="683"/>
      <c r="M5" s="683"/>
      <c r="N5" s="683"/>
      <c r="O5" s="684"/>
    </row>
    <row r="6" spans="1:17" ht="19.899999999999999" customHeight="1">
      <c r="A6" s="658" t="s">
        <v>23</v>
      </c>
      <c r="B6" s="658" t="s">
        <v>227</v>
      </c>
      <c r="C6" s="658" t="s">
        <v>15</v>
      </c>
      <c r="D6" s="658" t="s">
        <v>13</v>
      </c>
      <c r="E6" s="658" t="s">
        <v>14</v>
      </c>
      <c r="F6" s="658" t="s">
        <v>7</v>
      </c>
      <c r="G6" s="658" t="s">
        <v>18</v>
      </c>
      <c r="H6" s="745" t="s">
        <v>8</v>
      </c>
      <c r="I6" s="658" t="s">
        <v>226</v>
      </c>
      <c r="J6" s="750" t="s">
        <v>225</v>
      </c>
      <c r="K6" s="751"/>
      <c r="L6" s="752"/>
      <c r="M6" s="750" t="s">
        <v>224</v>
      </c>
      <c r="N6" s="751"/>
      <c r="O6" s="752"/>
    </row>
    <row r="7" spans="1:17" ht="25.5" customHeight="1">
      <c r="A7" s="685"/>
      <c r="B7" s="685"/>
      <c r="C7" s="685"/>
      <c r="D7" s="685"/>
      <c r="E7" s="685"/>
      <c r="F7" s="685"/>
      <c r="G7" s="685"/>
      <c r="H7" s="746"/>
      <c r="I7" s="685"/>
      <c r="J7" s="148" t="s">
        <v>210</v>
      </c>
      <c r="K7" s="148" t="s">
        <v>223</v>
      </c>
      <c r="L7" s="148" t="s">
        <v>222</v>
      </c>
      <c r="M7" s="148" t="s">
        <v>221</v>
      </c>
      <c r="N7" s="147" t="s">
        <v>209</v>
      </c>
      <c r="O7" s="147" t="s">
        <v>208</v>
      </c>
    </row>
    <row r="8" spans="1:17" s="162" customFormat="1" ht="15" customHeight="1">
      <c r="A8" s="143" t="s">
        <v>220</v>
      </c>
      <c r="B8" s="143" t="s">
        <v>220</v>
      </c>
      <c r="C8" s="143" t="s">
        <v>220</v>
      </c>
      <c r="D8" s="143" t="s">
        <v>219</v>
      </c>
      <c r="E8" s="143" t="s">
        <v>266</v>
      </c>
      <c r="F8" s="143" t="s">
        <v>291</v>
      </c>
      <c r="G8" s="143"/>
      <c r="H8" s="161" t="s">
        <v>290</v>
      </c>
      <c r="I8" s="143" t="s">
        <v>103</v>
      </c>
      <c r="J8" s="143" t="s">
        <v>266</v>
      </c>
      <c r="K8" s="143" t="s">
        <v>266</v>
      </c>
      <c r="L8" s="143" t="s">
        <v>219</v>
      </c>
      <c r="M8" s="142">
        <v>400000</v>
      </c>
      <c r="N8" s="142">
        <v>44909.4</v>
      </c>
      <c r="O8" s="142">
        <v>44909.4</v>
      </c>
      <c r="P8" s="1"/>
      <c r="Q8" s="1"/>
    </row>
    <row r="9" spans="1:17">
      <c r="A9" s="747" t="s">
        <v>289</v>
      </c>
      <c r="B9" s="748"/>
      <c r="C9" s="748"/>
      <c r="D9" s="748"/>
      <c r="E9" s="748"/>
      <c r="F9" s="748"/>
      <c r="G9" s="748"/>
      <c r="H9" s="748"/>
      <c r="I9" s="748"/>
      <c r="J9" s="748"/>
      <c r="K9" s="748"/>
      <c r="L9" s="748"/>
      <c r="M9" s="748"/>
      <c r="N9" s="748"/>
      <c r="O9" s="749"/>
    </row>
    <row r="10" spans="1:17" ht="32.25" customHeight="1">
      <c r="A10" s="747" t="s">
        <v>288</v>
      </c>
      <c r="B10" s="748"/>
      <c r="C10" s="748"/>
      <c r="D10" s="748"/>
      <c r="E10" s="748"/>
      <c r="F10" s="748"/>
      <c r="G10" s="748"/>
      <c r="H10" s="748"/>
      <c r="I10" s="748"/>
      <c r="J10" s="748"/>
      <c r="K10" s="748"/>
      <c r="L10" s="748"/>
      <c r="M10" s="748"/>
      <c r="N10" s="748"/>
      <c r="O10" s="749"/>
    </row>
    <row r="11" spans="1:17">
      <c r="A11" s="747" t="s">
        <v>212</v>
      </c>
      <c r="B11" s="748"/>
      <c r="C11" s="748"/>
      <c r="D11" s="748"/>
      <c r="E11" s="748"/>
      <c r="F11" s="748"/>
      <c r="G11" s="748"/>
      <c r="H11" s="748"/>
      <c r="I11" s="748"/>
      <c r="J11" s="748"/>
      <c r="K11" s="748"/>
      <c r="L11" s="748"/>
      <c r="M11" s="748"/>
      <c r="N11" s="748"/>
      <c r="O11" s="749"/>
    </row>
    <row r="12" spans="1:17" ht="34.5" customHeight="1">
      <c r="A12" s="747" t="s">
        <v>287</v>
      </c>
      <c r="B12" s="748"/>
      <c r="C12" s="748"/>
      <c r="D12" s="748"/>
      <c r="E12" s="748"/>
      <c r="F12" s="748"/>
      <c r="G12" s="748"/>
      <c r="H12" s="748"/>
      <c r="I12" s="748"/>
      <c r="J12" s="748"/>
      <c r="K12" s="748"/>
      <c r="L12" s="748"/>
      <c r="M12" s="748"/>
      <c r="N12" s="748"/>
      <c r="O12" s="749"/>
    </row>
    <row r="13" spans="1:17" ht="13.5" customHeight="1">
      <c r="A13" s="747" t="s">
        <v>286</v>
      </c>
      <c r="B13" s="748"/>
      <c r="C13" s="748"/>
      <c r="D13" s="748"/>
      <c r="E13" s="748"/>
      <c r="F13" s="748"/>
      <c r="G13" s="748"/>
      <c r="H13" s="748"/>
      <c r="I13" s="748"/>
      <c r="J13" s="748"/>
      <c r="K13" s="748"/>
      <c r="L13" s="748"/>
      <c r="M13" s="748"/>
      <c r="N13" s="748"/>
      <c r="O13" s="749"/>
    </row>
    <row r="14" spans="1:17">
      <c r="A14" s="747" t="s">
        <v>228</v>
      </c>
      <c r="B14" s="748"/>
      <c r="C14" s="748"/>
      <c r="D14" s="748"/>
      <c r="E14" s="748"/>
      <c r="F14" s="748"/>
      <c r="G14" s="748"/>
      <c r="H14" s="748"/>
      <c r="I14" s="748"/>
      <c r="J14" s="748"/>
      <c r="K14" s="748"/>
      <c r="L14" s="748"/>
      <c r="M14" s="748"/>
      <c r="N14" s="748"/>
      <c r="O14" s="749"/>
    </row>
    <row r="15" spans="1:17">
      <c r="A15" s="658" t="s">
        <v>23</v>
      </c>
      <c r="B15" s="658" t="s">
        <v>227</v>
      </c>
      <c r="C15" s="658" t="s">
        <v>15</v>
      </c>
      <c r="D15" s="658" t="s">
        <v>13</v>
      </c>
      <c r="E15" s="658" t="s">
        <v>14</v>
      </c>
      <c r="F15" s="658" t="s">
        <v>7</v>
      </c>
      <c r="G15" s="658" t="s">
        <v>18</v>
      </c>
      <c r="H15" s="745" t="s">
        <v>8</v>
      </c>
      <c r="I15" s="658" t="s">
        <v>226</v>
      </c>
      <c r="J15" s="750" t="s">
        <v>225</v>
      </c>
      <c r="K15" s="751"/>
      <c r="L15" s="752"/>
      <c r="M15" s="750" t="s">
        <v>224</v>
      </c>
      <c r="N15" s="751"/>
      <c r="O15" s="752"/>
    </row>
    <row r="16" spans="1:17" ht="27.75" customHeight="1">
      <c r="A16" s="685"/>
      <c r="B16" s="685"/>
      <c r="C16" s="685"/>
      <c r="D16" s="685"/>
      <c r="E16" s="685"/>
      <c r="F16" s="685"/>
      <c r="G16" s="685"/>
      <c r="H16" s="746"/>
      <c r="I16" s="685"/>
      <c r="J16" s="148" t="s">
        <v>210</v>
      </c>
      <c r="K16" s="148" t="s">
        <v>223</v>
      </c>
      <c r="L16" s="148" t="s">
        <v>222</v>
      </c>
      <c r="M16" s="148" t="s">
        <v>221</v>
      </c>
      <c r="N16" s="147" t="s">
        <v>209</v>
      </c>
      <c r="O16" s="147" t="s">
        <v>208</v>
      </c>
    </row>
    <row r="17" spans="1:16">
      <c r="A17" s="143" t="s">
        <v>220</v>
      </c>
      <c r="B17" s="143" t="s">
        <v>219</v>
      </c>
      <c r="C17" s="143" t="s">
        <v>219</v>
      </c>
      <c r="D17" s="143" t="s">
        <v>219</v>
      </c>
      <c r="E17" s="143" t="s">
        <v>218</v>
      </c>
      <c r="F17" s="143" t="s">
        <v>285</v>
      </c>
      <c r="G17" s="143"/>
      <c r="H17" s="161" t="s">
        <v>107</v>
      </c>
      <c r="I17" s="143" t="s">
        <v>44</v>
      </c>
      <c r="J17" s="143" t="s">
        <v>284</v>
      </c>
      <c r="K17" s="143">
        <v>1400</v>
      </c>
      <c r="L17" s="143">
        <v>2214</v>
      </c>
      <c r="M17" s="142">
        <v>100000</v>
      </c>
      <c r="N17" s="528">
        <v>0</v>
      </c>
      <c r="O17" s="528">
        <v>0</v>
      </c>
    </row>
    <row r="18" spans="1:16" ht="30.75" customHeight="1">
      <c r="A18" s="747" t="s">
        <v>283</v>
      </c>
      <c r="B18" s="748"/>
      <c r="C18" s="748"/>
      <c r="D18" s="748"/>
      <c r="E18" s="748"/>
      <c r="F18" s="748"/>
      <c r="G18" s="748"/>
      <c r="H18" s="748"/>
      <c r="I18" s="748"/>
      <c r="J18" s="748"/>
      <c r="K18" s="748"/>
      <c r="L18" s="748"/>
      <c r="M18" s="748"/>
      <c r="N18" s="748"/>
      <c r="O18" s="749"/>
    </row>
    <row r="19" spans="1:16" ht="13.5" customHeight="1">
      <c r="A19" s="747" t="s">
        <v>240</v>
      </c>
      <c r="B19" s="748"/>
      <c r="C19" s="748"/>
      <c r="D19" s="748"/>
      <c r="E19" s="748"/>
      <c r="F19" s="748"/>
      <c r="G19" s="748"/>
      <c r="H19" s="748"/>
      <c r="I19" s="748"/>
      <c r="J19" s="748"/>
      <c r="K19" s="748"/>
      <c r="L19" s="748"/>
      <c r="M19" s="748"/>
      <c r="N19" s="748"/>
      <c r="O19" s="749"/>
    </row>
    <row r="20" spans="1:16" ht="13.5" customHeight="1">
      <c r="A20" s="747" t="s">
        <v>228</v>
      </c>
      <c r="B20" s="748"/>
      <c r="C20" s="748"/>
      <c r="D20" s="748"/>
      <c r="E20" s="748"/>
      <c r="F20" s="748"/>
      <c r="G20" s="748"/>
      <c r="H20" s="748"/>
      <c r="I20" s="748"/>
      <c r="J20" s="748"/>
      <c r="K20" s="748"/>
      <c r="L20" s="748"/>
      <c r="M20" s="748"/>
      <c r="N20" s="748"/>
      <c r="O20" s="749"/>
    </row>
    <row r="21" spans="1:16" ht="13.5" customHeight="1">
      <c r="A21" s="658" t="s">
        <v>23</v>
      </c>
      <c r="B21" s="658" t="s">
        <v>227</v>
      </c>
      <c r="C21" s="658" t="s">
        <v>15</v>
      </c>
      <c r="D21" s="658" t="s">
        <v>13</v>
      </c>
      <c r="E21" s="658" t="s">
        <v>14</v>
      </c>
      <c r="F21" s="658" t="s">
        <v>7</v>
      </c>
      <c r="G21" s="658" t="s">
        <v>18</v>
      </c>
      <c r="H21" s="745" t="s">
        <v>8</v>
      </c>
      <c r="I21" s="658" t="s">
        <v>226</v>
      </c>
      <c r="J21" s="750" t="s">
        <v>225</v>
      </c>
      <c r="K21" s="751"/>
      <c r="L21" s="752"/>
      <c r="M21" s="750" t="s">
        <v>224</v>
      </c>
      <c r="N21" s="751"/>
      <c r="O21" s="752"/>
    </row>
    <row r="22" spans="1:16" ht="18.75" customHeight="1">
      <c r="A22" s="685"/>
      <c r="B22" s="685"/>
      <c r="C22" s="685"/>
      <c r="D22" s="685"/>
      <c r="E22" s="685"/>
      <c r="F22" s="685"/>
      <c r="G22" s="685"/>
      <c r="H22" s="746"/>
      <c r="I22" s="685"/>
      <c r="J22" s="148" t="s">
        <v>210</v>
      </c>
      <c r="K22" s="148" t="s">
        <v>223</v>
      </c>
      <c r="L22" s="148" t="s">
        <v>222</v>
      </c>
      <c r="M22" s="148" t="s">
        <v>221</v>
      </c>
      <c r="N22" s="147" t="s">
        <v>209</v>
      </c>
      <c r="O22" s="147" t="s">
        <v>208</v>
      </c>
    </row>
    <row r="23" spans="1:16">
      <c r="A23" s="143" t="s">
        <v>220</v>
      </c>
      <c r="B23" s="143" t="s">
        <v>219</v>
      </c>
      <c r="C23" s="143" t="s">
        <v>219</v>
      </c>
      <c r="D23" s="143" t="s">
        <v>251</v>
      </c>
      <c r="E23" s="143" t="s">
        <v>251</v>
      </c>
      <c r="F23" s="143" t="s">
        <v>282</v>
      </c>
      <c r="G23" s="143"/>
      <c r="H23" s="158" t="s">
        <v>184</v>
      </c>
      <c r="I23" s="144" t="s">
        <v>49</v>
      </c>
      <c r="J23" s="143" t="s">
        <v>242</v>
      </c>
      <c r="K23" s="143" t="s">
        <v>220</v>
      </c>
      <c r="L23" s="143" t="s">
        <v>220</v>
      </c>
      <c r="M23" s="528">
        <v>0</v>
      </c>
      <c r="N23" s="142">
        <v>551081.94999999995</v>
      </c>
      <c r="O23" s="142">
        <v>551081.94999999995</v>
      </c>
    </row>
    <row r="24" spans="1:16" ht="13.5" customHeight="1">
      <c r="A24" s="747" t="s">
        <v>281</v>
      </c>
      <c r="B24" s="748"/>
      <c r="C24" s="748"/>
      <c r="D24" s="748"/>
      <c r="E24" s="748"/>
      <c r="F24" s="748"/>
      <c r="G24" s="748"/>
      <c r="H24" s="748"/>
      <c r="I24" s="748"/>
      <c r="J24" s="748"/>
      <c r="K24" s="748"/>
      <c r="L24" s="748"/>
      <c r="M24" s="748"/>
      <c r="N24" s="748"/>
      <c r="O24" s="749"/>
    </row>
    <row r="25" spans="1:16" ht="13.5" customHeight="1">
      <c r="A25" s="747" t="s">
        <v>240</v>
      </c>
      <c r="B25" s="748"/>
      <c r="C25" s="748"/>
      <c r="D25" s="748"/>
      <c r="E25" s="748"/>
      <c r="F25" s="748"/>
      <c r="G25" s="748"/>
      <c r="H25" s="748"/>
      <c r="I25" s="748"/>
      <c r="J25" s="748"/>
      <c r="K25" s="748"/>
      <c r="L25" s="748"/>
      <c r="M25" s="748"/>
      <c r="N25" s="748"/>
      <c r="O25" s="749"/>
    </row>
    <row r="26" spans="1:16" ht="13.5" customHeight="1">
      <c r="A26" s="747" t="s">
        <v>207</v>
      </c>
      <c r="B26" s="748"/>
      <c r="C26" s="748"/>
      <c r="D26" s="748"/>
      <c r="E26" s="748"/>
      <c r="F26" s="748"/>
      <c r="G26" s="748"/>
      <c r="H26" s="748"/>
      <c r="I26" s="748"/>
      <c r="J26" s="748"/>
      <c r="K26" s="748"/>
      <c r="L26" s="748"/>
      <c r="M26" s="748"/>
      <c r="N26" s="748"/>
      <c r="O26" s="749"/>
    </row>
    <row r="27" spans="1:16" ht="20.25" customHeight="1">
      <c r="A27" s="756" t="s">
        <v>280</v>
      </c>
      <c r="B27" s="757"/>
      <c r="C27" s="757"/>
      <c r="D27" s="757"/>
      <c r="E27" s="757"/>
      <c r="F27" s="757"/>
      <c r="G27" s="757"/>
      <c r="H27" s="757"/>
      <c r="I27" s="757"/>
      <c r="J27" s="757"/>
      <c r="K27" s="757"/>
      <c r="L27" s="757"/>
      <c r="M27" s="757"/>
      <c r="N27" s="757"/>
      <c r="O27" s="758"/>
    </row>
    <row r="28" spans="1:16" ht="22.5" customHeight="1">
      <c r="A28" s="658" t="s">
        <v>23</v>
      </c>
      <c r="B28" s="658" t="s">
        <v>227</v>
      </c>
      <c r="C28" s="658" t="s">
        <v>15</v>
      </c>
      <c r="D28" s="658" t="s">
        <v>13</v>
      </c>
      <c r="E28" s="658" t="s">
        <v>14</v>
      </c>
      <c r="F28" s="658" t="s">
        <v>7</v>
      </c>
      <c r="G28" s="658" t="s">
        <v>18</v>
      </c>
      <c r="H28" s="745" t="s">
        <v>8</v>
      </c>
      <c r="I28" s="658" t="s">
        <v>226</v>
      </c>
      <c r="J28" s="750" t="s">
        <v>225</v>
      </c>
      <c r="K28" s="751"/>
      <c r="L28" s="752"/>
      <c r="M28" s="750" t="s">
        <v>224</v>
      </c>
      <c r="N28" s="751"/>
      <c r="O28" s="752"/>
    </row>
    <row r="29" spans="1:16" s="162" customFormat="1" ht="21.75" customHeight="1">
      <c r="A29" s="685"/>
      <c r="B29" s="685"/>
      <c r="C29" s="685"/>
      <c r="D29" s="685"/>
      <c r="E29" s="685"/>
      <c r="F29" s="685"/>
      <c r="G29" s="685"/>
      <c r="H29" s="746"/>
      <c r="I29" s="685"/>
      <c r="J29" s="148" t="s">
        <v>210</v>
      </c>
      <c r="K29" s="148" t="s">
        <v>223</v>
      </c>
      <c r="L29" s="148" t="s">
        <v>222</v>
      </c>
      <c r="M29" s="148" t="s">
        <v>221</v>
      </c>
      <c r="N29" s="147" t="s">
        <v>209</v>
      </c>
      <c r="O29" s="147" t="s">
        <v>208</v>
      </c>
      <c r="P29" s="287"/>
    </row>
    <row r="30" spans="1:16">
      <c r="A30" s="143">
        <v>1</v>
      </c>
      <c r="B30" s="143">
        <v>2</v>
      </c>
      <c r="C30" s="143">
        <v>2</v>
      </c>
      <c r="D30" s="143">
        <v>4</v>
      </c>
      <c r="E30" s="143">
        <v>1</v>
      </c>
      <c r="F30" s="143">
        <v>211</v>
      </c>
      <c r="G30" s="143"/>
      <c r="H30" s="161" t="s">
        <v>45</v>
      </c>
      <c r="I30" s="143" t="s">
        <v>46</v>
      </c>
      <c r="J30" s="143" t="s">
        <v>279</v>
      </c>
      <c r="K30" s="143">
        <v>240</v>
      </c>
      <c r="L30" s="143">
        <v>436</v>
      </c>
      <c r="M30" s="142">
        <v>6601444</v>
      </c>
      <c r="N30" s="142">
        <v>484942.17000000004</v>
      </c>
      <c r="O30" s="142">
        <v>429682.60000000003</v>
      </c>
    </row>
    <row r="31" spans="1:16" ht="13.5" customHeight="1">
      <c r="A31" s="747" t="s">
        <v>275</v>
      </c>
      <c r="B31" s="748"/>
      <c r="C31" s="748"/>
      <c r="D31" s="748"/>
      <c r="E31" s="748"/>
      <c r="F31" s="748"/>
      <c r="G31" s="748"/>
      <c r="H31" s="748"/>
      <c r="I31" s="748"/>
      <c r="J31" s="748"/>
      <c r="K31" s="748"/>
      <c r="L31" s="748"/>
      <c r="M31" s="748"/>
      <c r="N31" s="748"/>
      <c r="O31" s="749"/>
    </row>
    <row r="32" spans="1:16" ht="13.5" customHeight="1">
      <c r="A32" s="747" t="s">
        <v>212</v>
      </c>
      <c r="B32" s="748"/>
      <c r="C32" s="748"/>
      <c r="D32" s="748"/>
      <c r="E32" s="748"/>
      <c r="F32" s="748"/>
      <c r="G32" s="748"/>
      <c r="H32" s="748"/>
      <c r="I32" s="748"/>
      <c r="J32" s="748"/>
      <c r="K32" s="748"/>
      <c r="L32" s="748"/>
      <c r="M32" s="748"/>
      <c r="N32" s="748"/>
      <c r="O32" s="749"/>
    </row>
    <row r="33" spans="1:15" ht="30" customHeight="1">
      <c r="A33" s="747" t="s">
        <v>278</v>
      </c>
      <c r="B33" s="748"/>
      <c r="C33" s="748"/>
      <c r="D33" s="748"/>
      <c r="E33" s="748"/>
      <c r="F33" s="748"/>
      <c r="G33" s="748"/>
      <c r="H33" s="748"/>
      <c r="I33" s="748"/>
      <c r="J33" s="748"/>
      <c r="K33" s="748"/>
      <c r="L33" s="748"/>
      <c r="M33" s="748"/>
      <c r="N33" s="748"/>
      <c r="O33" s="749"/>
    </row>
    <row r="34" spans="1:15" ht="13.5" customHeight="1">
      <c r="A34" s="747" t="s">
        <v>207</v>
      </c>
      <c r="B34" s="748"/>
      <c r="C34" s="748"/>
      <c r="D34" s="748"/>
      <c r="E34" s="748"/>
      <c r="F34" s="748"/>
      <c r="G34" s="748"/>
      <c r="H34" s="748"/>
      <c r="I34" s="748"/>
      <c r="J34" s="748"/>
      <c r="K34" s="748"/>
      <c r="L34" s="748"/>
      <c r="M34" s="748"/>
      <c r="N34" s="748"/>
      <c r="O34" s="749"/>
    </row>
    <row r="35" spans="1:15" s="107" customFormat="1" ht="13.5" customHeight="1">
      <c r="A35" s="756" t="s">
        <v>277</v>
      </c>
      <c r="B35" s="757"/>
      <c r="C35" s="757"/>
      <c r="D35" s="757"/>
      <c r="E35" s="757"/>
      <c r="F35" s="757"/>
      <c r="G35" s="757"/>
      <c r="H35" s="757"/>
      <c r="I35" s="757"/>
      <c r="J35" s="757"/>
      <c r="K35" s="757"/>
      <c r="L35" s="757"/>
      <c r="M35" s="757"/>
      <c r="N35" s="757"/>
      <c r="O35" s="758"/>
    </row>
    <row r="36" spans="1:15" s="107" customFormat="1">
      <c r="A36" s="658" t="s">
        <v>23</v>
      </c>
      <c r="B36" s="658" t="s">
        <v>227</v>
      </c>
      <c r="C36" s="658" t="s">
        <v>15</v>
      </c>
      <c r="D36" s="658" t="s">
        <v>13</v>
      </c>
      <c r="E36" s="658" t="s">
        <v>14</v>
      </c>
      <c r="F36" s="658" t="s">
        <v>7</v>
      </c>
      <c r="G36" s="658" t="s">
        <v>18</v>
      </c>
      <c r="H36" s="745" t="s">
        <v>8</v>
      </c>
      <c r="I36" s="658" t="s">
        <v>226</v>
      </c>
      <c r="J36" s="750" t="s">
        <v>225</v>
      </c>
      <c r="K36" s="751"/>
      <c r="L36" s="752"/>
      <c r="M36" s="750" t="s">
        <v>224</v>
      </c>
      <c r="N36" s="751"/>
      <c r="O36" s="752"/>
    </row>
    <row r="37" spans="1:15" s="107" customFormat="1" ht="23.25" customHeight="1">
      <c r="A37" s="685"/>
      <c r="B37" s="685"/>
      <c r="C37" s="685"/>
      <c r="D37" s="685"/>
      <c r="E37" s="685"/>
      <c r="F37" s="685"/>
      <c r="G37" s="685"/>
      <c r="H37" s="746"/>
      <c r="I37" s="685"/>
      <c r="J37" s="148" t="s">
        <v>210</v>
      </c>
      <c r="K37" s="148" t="s">
        <v>223</v>
      </c>
      <c r="L37" s="148" t="s">
        <v>222</v>
      </c>
      <c r="M37" s="148" t="s">
        <v>221</v>
      </c>
      <c r="N37" s="147" t="s">
        <v>209</v>
      </c>
      <c r="O37" s="147" t="s">
        <v>208</v>
      </c>
    </row>
    <row r="38" spans="1:15" ht="26.25" customHeight="1">
      <c r="A38" s="144" t="s">
        <v>220</v>
      </c>
      <c r="B38" s="144" t="s">
        <v>219</v>
      </c>
      <c r="C38" s="144" t="s">
        <v>219</v>
      </c>
      <c r="D38" s="144" t="s">
        <v>266</v>
      </c>
      <c r="E38" s="144" t="s">
        <v>220</v>
      </c>
      <c r="F38" s="144" t="s">
        <v>276</v>
      </c>
      <c r="G38" s="144"/>
      <c r="H38" s="160" t="s">
        <v>110</v>
      </c>
      <c r="I38" s="144" t="s">
        <v>49</v>
      </c>
      <c r="J38" s="144" t="s">
        <v>242</v>
      </c>
      <c r="K38" s="144" t="s">
        <v>251</v>
      </c>
      <c r="L38" s="144" t="s">
        <v>251</v>
      </c>
      <c r="M38" s="152">
        <v>824539</v>
      </c>
      <c r="N38" s="152">
        <v>2081960.7100000002</v>
      </c>
      <c r="O38" s="152">
        <v>2081960.7100000002</v>
      </c>
    </row>
    <row r="39" spans="1:15" ht="13.5" customHeight="1">
      <c r="A39" s="753" t="s">
        <v>275</v>
      </c>
      <c r="B39" s="754"/>
      <c r="C39" s="754"/>
      <c r="D39" s="754"/>
      <c r="E39" s="754"/>
      <c r="F39" s="754"/>
      <c r="G39" s="754"/>
      <c r="H39" s="754"/>
      <c r="I39" s="754"/>
      <c r="J39" s="754"/>
      <c r="K39" s="754"/>
      <c r="L39" s="754"/>
      <c r="M39" s="754"/>
      <c r="N39" s="754"/>
      <c r="O39" s="755"/>
    </row>
    <row r="40" spans="1:15" ht="13.5" customHeight="1">
      <c r="A40" s="747" t="s">
        <v>212</v>
      </c>
      <c r="B40" s="748"/>
      <c r="C40" s="748"/>
      <c r="D40" s="748"/>
      <c r="E40" s="748"/>
      <c r="F40" s="748"/>
      <c r="G40" s="748"/>
      <c r="H40" s="748"/>
      <c r="I40" s="748"/>
      <c r="J40" s="748"/>
      <c r="K40" s="748"/>
      <c r="L40" s="748"/>
      <c r="M40" s="748"/>
      <c r="N40" s="748"/>
      <c r="O40" s="749"/>
    </row>
    <row r="41" spans="1:15" ht="20.25" customHeight="1">
      <c r="A41" s="747" t="s">
        <v>274</v>
      </c>
      <c r="B41" s="748"/>
      <c r="C41" s="748"/>
      <c r="D41" s="748"/>
      <c r="E41" s="748"/>
      <c r="F41" s="748"/>
      <c r="G41" s="748"/>
      <c r="H41" s="748"/>
      <c r="I41" s="748"/>
      <c r="J41" s="748"/>
      <c r="K41" s="748"/>
      <c r="L41" s="748"/>
      <c r="M41" s="748"/>
      <c r="N41" s="748"/>
      <c r="O41" s="749"/>
    </row>
    <row r="42" spans="1:15" ht="13.5" customHeight="1">
      <c r="A42" s="753" t="s">
        <v>207</v>
      </c>
      <c r="B42" s="754"/>
      <c r="C42" s="754"/>
      <c r="D42" s="754"/>
      <c r="E42" s="754"/>
      <c r="F42" s="754"/>
      <c r="G42" s="754"/>
      <c r="H42" s="754"/>
      <c r="I42" s="754"/>
      <c r="J42" s="754"/>
      <c r="K42" s="754"/>
      <c r="L42" s="754"/>
      <c r="M42" s="754"/>
      <c r="N42" s="754"/>
      <c r="O42" s="755"/>
    </row>
    <row r="43" spans="1:15" ht="15.75" customHeight="1">
      <c r="A43" s="753" t="s">
        <v>273</v>
      </c>
      <c r="B43" s="754"/>
      <c r="C43" s="754"/>
      <c r="D43" s="754"/>
      <c r="E43" s="754"/>
      <c r="F43" s="754"/>
      <c r="G43" s="754"/>
      <c r="H43" s="754"/>
      <c r="I43" s="754"/>
      <c r="J43" s="754"/>
      <c r="K43" s="754"/>
      <c r="L43" s="754"/>
      <c r="M43" s="754"/>
      <c r="N43" s="754"/>
      <c r="O43" s="755"/>
    </row>
    <row r="44" spans="1:15" ht="25.5" customHeight="1">
      <c r="A44" s="658" t="s">
        <v>23</v>
      </c>
      <c r="B44" s="658" t="s">
        <v>227</v>
      </c>
      <c r="C44" s="658" t="s">
        <v>15</v>
      </c>
      <c r="D44" s="658" t="s">
        <v>13</v>
      </c>
      <c r="E44" s="658" t="s">
        <v>14</v>
      </c>
      <c r="F44" s="658" t="s">
        <v>7</v>
      </c>
      <c r="G44" s="658" t="s">
        <v>18</v>
      </c>
      <c r="H44" s="745" t="s">
        <v>8</v>
      </c>
      <c r="I44" s="658" t="s">
        <v>226</v>
      </c>
      <c r="J44" s="750" t="s">
        <v>225</v>
      </c>
      <c r="K44" s="751"/>
      <c r="L44" s="752"/>
      <c r="M44" s="750" t="s">
        <v>224</v>
      </c>
      <c r="N44" s="751"/>
      <c r="O44" s="752"/>
    </row>
    <row r="45" spans="1:15" s="107" customFormat="1">
      <c r="A45" s="685"/>
      <c r="B45" s="685"/>
      <c r="C45" s="685"/>
      <c r="D45" s="685"/>
      <c r="E45" s="685"/>
      <c r="F45" s="685"/>
      <c r="G45" s="685"/>
      <c r="H45" s="746"/>
      <c r="I45" s="685"/>
      <c r="J45" s="148" t="s">
        <v>210</v>
      </c>
      <c r="K45" s="148" t="s">
        <v>223</v>
      </c>
      <c r="L45" s="148" t="s">
        <v>222</v>
      </c>
      <c r="M45" s="148" t="s">
        <v>221</v>
      </c>
      <c r="N45" s="147" t="s">
        <v>209</v>
      </c>
      <c r="O45" s="147" t="s">
        <v>208</v>
      </c>
    </row>
    <row r="46" spans="1:15">
      <c r="A46" s="144" t="s">
        <v>220</v>
      </c>
      <c r="B46" s="144" t="s">
        <v>266</v>
      </c>
      <c r="C46" s="144" t="s">
        <v>219</v>
      </c>
      <c r="D46" s="144" t="s">
        <v>266</v>
      </c>
      <c r="E46" s="144" t="s">
        <v>219</v>
      </c>
      <c r="F46" s="144" t="s">
        <v>272</v>
      </c>
      <c r="G46" s="144"/>
      <c r="H46" s="158" t="s">
        <v>185</v>
      </c>
      <c r="I46" s="144" t="s">
        <v>49</v>
      </c>
      <c r="J46" s="144" t="s">
        <v>242</v>
      </c>
      <c r="K46" s="144" t="s">
        <v>220</v>
      </c>
      <c r="L46" s="144" t="s">
        <v>242</v>
      </c>
      <c r="M46" s="529">
        <v>0</v>
      </c>
      <c r="N46" s="152">
        <v>29364980</v>
      </c>
      <c r="O46" s="529">
        <v>0</v>
      </c>
    </row>
    <row r="47" spans="1:15">
      <c r="A47" s="753" t="s">
        <v>271</v>
      </c>
      <c r="B47" s="754"/>
      <c r="C47" s="754"/>
      <c r="D47" s="754"/>
      <c r="E47" s="754"/>
      <c r="F47" s="754"/>
      <c r="G47" s="754"/>
      <c r="H47" s="754"/>
      <c r="I47" s="754"/>
      <c r="J47" s="754"/>
      <c r="K47" s="754"/>
      <c r="L47" s="754"/>
      <c r="M47" s="754"/>
      <c r="N47" s="754"/>
      <c r="O47" s="755"/>
    </row>
    <row r="48" spans="1:15" ht="13.5" hidden="1" customHeight="1">
      <c r="A48" s="747"/>
      <c r="B48" s="748"/>
      <c r="C48" s="748"/>
      <c r="D48" s="748"/>
      <c r="E48" s="748"/>
      <c r="F48" s="748"/>
      <c r="G48" s="748"/>
      <c r="H48" s="748"/>
      <c r="I48" s="748"/>
      <c r="J48" s="748"/>
      <c r="K48" s="748"/>
      <c r="L48" s="748"/>
      <c r="M48" s="748"/>
      <c r="N48" s="748"/>
      <c r="O48" s="749"/>
    </row>
    <row r="49" spans="1:15" ht="22.5" customHeight="1">
      <c r="A49" s="747" t="s">
        <v>240</v>
      </c>
      <c r="B49" s="748"/>
      <c r="C49" s="748"/>
      <c r="D49" s="748"/>
      <c r="E49" s="748"/>
      <c r="F49" s="748"/>
      <c r="G49" s="748"/>
      <c r="H49" s="748"/>
      <c r="I49" s="748"/>
      <c r="J49" s="748"/>
      <c r="K49" s="748"/>
      <c r="L49" s="748"/>
      <c r="M49" s="748"/>
      <c r="N49" s="748"/>
      <c r="O49" s="749"/>
    </row>
    <row r="50" spans="1:15" ht="13.5" customHeight="1">
      <c r="A50" s="747" t="s">
        <v>228</v>
      </c>
      <c r="B50" s="748"/>
      <c r="C50" s="748"/>
      <c r="D50" s="748"/>
      <c r="E50" s="748"/>
      <c r="F50" s="748"/>
      <c r="G50" s="748"/>
      <c r="H50" s="748"/>
      <c r="I50" s="748"/>
      <c r="J50" s="748"/>
      <c r="K50" s="748"/>
      <c r="L50" s="748"/>
      <c r="M50" s="748"/>
      <c r="N50" s="748"/>
      <c r="O50" s="749"/>
    </row>
    <row r="51" spans="1:15">
      <c r="A51" s="658" t="s">
        <v>23</v>
      </c>
      <c r="B51" s="658" t="s">
        <v>227</v>
      </c>
      <c r="C51" s="658" t="s">
        <v>15</v>
      </c>
      <c r="D51" s="658" t="s">
        <v>13</v>
      </c>
      <c r="E51" s="658" t="s">
        <v>14</v>
      </c>
      <c r="F51" s="658" t="s">
        <v>7</v>
      </c>
      <c r="G51" s="658" t="s">
        <v>18</v>
      </c>
      <c r="H51" s="745" t="s">
        <v>8</v>
      </c>
      <c r="I51" s="658" t="s">
        <v>226</v>
      </c>
      <c r="J51" s="750" t="s">
        <v>225</v>
      </c>
      <c r="K51" s="751"/>
      <c r="L51" s="752"/>
      <c r="M51" s="750" t="s">
        <v>224</v>
      </c>
      <c r="N51" s="751"/>
      <c r="O51" s="752"/>
    </row>
    <row r="52" spans="1:15" ht="24" customHeight="1">
      <c r="A52" s="685"/>
      <c r="B52" s="685"/>
      <c r="C52" s="685"/>
      <c r="D52" s="685"/>
      <c r="E52" s="685"/>
      <c r="F52" s="685"/>
      <c r="G52" s="685"/>
      <c r="H52" s="746"/>
      <c r="I52" s="685"/>
      <c r="J52" s="148" t="s">
        <v>210</v>
      </c>
      <c r="K52" s="148" t="s">
        <v>223</v>
      </c>
      <c r="L52" s="148" t="s">
        <v>222</v>
      </c>
      <c r="M52" s="148" t="s">
        <v>221</v>
      </c>
      <c r="N52" s="147" t="s">
        <v>209</v>
      </c>
      <c r="O52" s="147" t="s">
        <v>208</v>
      </c>
    </row>
    <row r="53" spans="1:15" ht="25.5" customHeight="1">
      <c r="A53" s="144" t="s">
        <v>220</v>
      </c>
      <c r="B53" s="144" t="s">
        <v>266</v>
      </c>
      <c r="C53" s="144" t="s">
        <v>219</v>
      </c>
      <c r="D53" s="144" t="s">
        <v>266</v>
      </c>
      <c r="E53" s="144" t="s">
        <v>219</v>
      </c>
      <c r="F53" s="144" t="s">
        <v>270</v>
      </c>
      <c r="G53" s="144"/>
      <c r="H53" s="530" t="s">
        <v>269</v>
      </c>
      <c r="I53" s="144" t="s">
        <v>49</v>
      </c>
      <c r="J53" s="144" t="s">
        <v>242</v>
      </c>
      <c r="K53" s="144" t="s">
        <v>220</v>
      </c>
      <c r="L53" s="144" t="s">
        <v>220</v>
      </c>
      <c r="M53" s="529">
        <v>0</v>
      </c>
      <c r="N53" s="152">
        <v>2341342.0299999998</v>
      </c>
      <c r="O53" s="152">
        <v>2341342.0299999998</v>
      </c>
    </row>
    <row r="54" spans="1:15">
      <c r="A54" s="753" t="s">
        <v>268</v>
      </c>
      <c r="B54" s="754"/>
      <c r="C54" s="754"/>
      <c r="D54" s="754"/>
      <c r="E54" s="754"/>
      <c r="F54" s="754"/>
      <c r="G54" s="754"/>
      <c r="H54" s="754"/>
      <c r="I54" s="754"/>
      <c r="J54" s="754"/>
      <c r="K54" s="754"/>
      <c r="L54" s="754"/>
      <c r="M54" s="754"/>
      <c r="N54" s="754"/>
      <c r="O54" s="755"/>
    </row>
    <row r="55" spans="1:15">
      <c r="A55" s="747" t="s">
        <v>240</v>
      </c>
      <c r="B55" s="748"/>
      <c r="C55" s="748"/>
      <c r="D55" s="748"/>
      <c r="E55" s="748"/>
      <c r="F55" s="748"/>
      <c r="G55" s="748"/>
      <c r="H55" s="748"/>
      <c r="I55" s="748"/>
      <c r="J55" s="748"/>
      <c r="K55" s="748"/>
      <c r="L55" s="748"/>
      <c r="M55" s="748"/>
      <c r="N55" s="748"/>
      <c r="O55" s="749"/>
    </row>
    <row r="56" spans="1:15">
      <c r="A56" s="753" t="s">
        <v>207</v>
      </c>
      <c r="B56" s="754"/>
      <c r="C56" s="754"/>
      <c r="D56" s="754"/>
      <c r="E56" s="754"/>
      <c r="F56" s="754"/>
      <c r="G56" s="754"/>
      <c r="H56" s="754"/>
      <c r="I56" s="754"/>
      <c r="J56" s="754"/>
      <c r="K56" s="754"/>
      <c r="L56" s="754"/>
      <c r="M56" s="754"/>
      <c r="N56" s="754"/>
      <c r="O56" s="755"/>
    </row>
    <row r="57" spans="1:15">
      <c r="A57" s="747" t="s">
        <v>267</v>
      </c>
      <c r="B57" s="748"/>
      <c r="C57" s="748"/>
      <c r="D57" s="748"/>
      <c r="E57" s="748"/>
      <c r="F57" s="748"/>
      <c r="G57" s="748"/>
      <c r="H57" s="748"/>
      <c r="I57" s="748"/>
      <c r="J57" s="748"/>
      <c r="K57" s="748"/>
      <c r="L57" s="748"/>
      <c r="M57" s="748"/>
      <c r="N57" s="748"/>
      <c r="O57" s="749"/>
    </row>
    <row r="58" spans="1:15">
      <c r="A58" s="658" t="s">
        <v>23</v>
      </c>
      <c r="B58" s="658" t="s">
        <v>227</v>
      </c>
      <c r="C58" s="658" t="s">
        <v>15</v>
      </c>
      <c r="D58" s="658" t="s">
        <v>13</v>
      </c>
      <c r="E58" s="658" t="s">
        <v>14</v>
      </c>
      <c r="F58" s="658" t="s">
        <v>7</v>
      </c>
      <c r="G58" s="658" t="s">
        <v>18</v>
      </c>
      <c r="H58" s="745" t="s">
        <v>8</v>
      </c>
      <c r="I58" s="658" t="s">
        <v>226</v>
      </c>
      <c r="J58" s="750" t="s">
        <v>225</v>
      </c>
      <c r="K58" s="751"/>
      <c r="L58" s="752"/>
      <c r="M58" s="750" t="s">
        <v>224</v>
      </c>
      <c r="N58" s="751"/>
      <c r="O58" s="752"/>
    </row>
    <row r="59" spans="1:15" s="159" customFormat="1" ht="24.75" customHeight="1">
      <c r="A59" s="685"/>
      <c r="B59" s="685"/>
      <c r="C59" s="685"/>
      <c r="D59" s="685"/>
      <c r="E59" s="685"/>
      <c r="F59" s="685"/>
      <c r="G59" s="685"/>
      <c r="H59" s="746"/>
      <c r="I59" s="685"/>
      <c r="J59" s="148" t="s">
        <v>210</v>
      </c>
      <c r="K59" s="148" t="s">
        <v>223</v>
      </c>
      <c r="L59" s="148" t="s">
        <v>222</v>
      </c>
      <c r="M59" s="148" t="s">
        <v>221</v>
      </c>
      <c r="N59" s="147" t="s">
        <v>209</v>
      </c>
      <c r="O59" s="147" t="s">
        <v>208</v>
      </c>
    </row>
    <row r="60" spans="1:15">
      <c r="A60" s="144" t="s">
        <v>220</v>
      </c>
      <c r="B60" s="144" t="s">
        <v>266</v>
      </c>
      <c r="C60" s="144" t="s">
        <v>219</v>
      </c>
      <c r="D60" s="144" t="s">
        <v>266</v>
      </c>
      <c r="E60" s="144" t="s">
        <v>219</v>
      </c>
      <c r="F60" s="144" t="s">
        <v>265</v>
      </c>
      <c r="G60" s="144"/>
      <c r="H60" s="158" t="s">
        <v>47</v>
      </c>
      <c r="I60" s="144" t="s">
        <v>264</v>
      </c>
      <c r="J60" s="143" t="s">
        <v>263</v>
      </c>
      <c r="K60" s="143">
        <v>600</v>
      </c>
      <c r="L60" s="143">
        <v>421</v>
      </c>
      <c r="M60" s="142">
        <v>26418449</v>
      </c>
      <c r="N60" s="142">
        <v>7744271.7999999998</v>
      </c>
      <c r="O60" s="142">
        <v>7744271.7999999998</v>
      </c>
    </row>
    <row r="61" spans="1:15" s="121" customFormat="1" ht="13.5" customHeight="1">
      <c r="A61" s="747" t="s">
        <v>262</v>
      </c>
      <c r="B61" s="748"/>
      <c r="C61" s="748"/>
      <c r="D61" s="748"/>
      <c r="E61" s="748"/>
      <c r="F61" s="748"/>
      <c r="G61" s="748"/>
      <c r="H61" s="748"/>
      <c r="I61" s="748"/>
      <c r="J61" s="748"/>
      <c r="K61" s="748"/>
      <c r="L61" s="748"/>
      <c r="M61" s="748"/>
      <c r="N61" s="748"/>
      <c r="O61" s="749"/>
    </row>
    <row r="62" spans="1:15" s="121" customFormat="1" ht="17.25" customHeight="1">
      <c r="A62" s="747" t="s">
        <v>261</v>
      </c>
      <c r="B62" s="748"/>
      <c r="C62" s="748"/>
      <c r="D62" s="748"/>
      <c r="E62" s="748"/>
      <c r="F62" s="748"/>
      <c r="G62" s="748"/>
      <c r="H62" s="748"/>
      <c r="I62" s="748"/>
      <c r="J62" s="748"/>
      <c r="K62" s="748"/>
      <c r="L62" s="748"/>
      <c r="M62" s="748"/>
      <c r="N62" s="748"/>
      <c r="O62" s="749"/>
    </row>
    <row r="63" spans="1:15" s="121" customFormat="1" ht="13.5" customHeight="1">
      <c r="A63" s="747" t="s">
        <v>260</v>
      </c>
      <c r="B63" s="748"/>
      <c r="C63" s="748"/>
      <c r="D63" s="748"/>
      <c r="E63" s="748"/>
      <c r="F63" s="748"/>
      <c r="G63" s="748"/>
      <c r="H63" s="748"/>
      <c r="I63" s="748"/>
      <c r="J63" s="748"/>
      <c r="K63" s="748"/>
      <c r="L63" s="748"/>
      <c r="M63" s="748"/>
      <c r="N63" s="748"/>
      <c r="O63" s="749"/>
    </row>
    <row r="64" spans="1:15" s="121" customFormat="1" ht="16.5" customHeight="1">
      <c r="A64" s="747" t="s">
        <v>259</v>
      </c>
      <c r="B64" s="748"/>
      <c r="C64" s="748"/>
      <c r="D64" s="748"/>
      <c r="E64" s="748"/>
      <c r="F64" s="748"/>
      <c r="G64" s="748"/>
      <c r="H64" s="748"/>
      <c r="I64" s="748"/>
      <c r="J64" s="748"/>
      <c r="K64" s="748"/>
      <c r="L64" s="748"/>
      <c r="M64" s="748"/>
      <c r="N64" s="748"/>
      <c r="O64" s="749"/>
    </row>
    <row r="65" spans="1:17" s="121" customFormat="1" ht="27.75" customHeight="1">
      <c r="A65" s="747" t="s">
        <v>258</v>
      </c>
      <c r="B65" s="748"/>
      <c r="C65" s="748"/>
      <c r="D65" s="748"/>
      <c r="E65" s="748"/>
      <c r="F65" s="748"/>
      <c r="G65" s="748"/>
      <c r="H65" s="748"/>
      <c r="I65" s="748"/>
      <c r="J65" s="748"/>
      <c r="K65" s="748"/>
      <c r="L65" s="748"/>
      <c r="M65" s="748"/>
      <c r="N65" s="748"/>
      <c r="O65" s="749"/>
    </row>
    <row r="66" spans="1:17" s="121" customFormat="1" ht="17.25" customHeight="1">
      <c r="A66" s="747" t="s">
        <v>245</v>
      </c>
      <c r="B66" s="748"/>
      <c r="C66" s="748"/>
      <c r="D66" s="748"/>
      <c r="E66" s="748"/>
      <c r="F66" s="748"/>
      <c r="G66" s="748"/>
      <c r="H66" s="748"/>
      <c r="I66" s="748"/>
      <c r="J66" s="748"/>
      <c r="K66" s="748"/>
      <c r="L66" s="748"/>
      <c r="M66" s="748"/>
      <c r="N66" s="748"/>
      <c r="O66" s="749"/>
    </row>
    <row r="67" spans="1:17" s="121" customFormat="1" ht="28.5" customHeight="1">
      <c r="A67" s="747" t="s">
        <v>257</v>
      </c>
      <c r="B67" s="748"/>
      <c r="C67" s="748"/>
      <c r="D67" s="748"/>
      <c r="E67" s="748"/>
      <c r="F67" s="748"/>
      <c r="G67" s="748"/>
      <c r="H67" s="748"/>
      <c r="I67" s="748"/>
      <c r="J67" s="748"/>
      <c r="K67" s="748"/>
      <c r="L67" s="748"/>
      <c r="M67" s="748"/>
      <c r="N67" s="748"/>
      <c r="O67" s="749"/>
    </row>
    <row r="68" spans="1:17" s="121" customFormat="1" ht="28.5" customHeight="1">
      <c r="A68" s="658" t="s">
        <v>23</v>
      </c>
      <c r="B68" s="658" t="s">
        <v>227</v>
      </c>
      <c r="C68" s="658" t="s">
        <v>15</v>
      </c>
      <c r="D68" s="658" t="s">
        <v>13</v>
      </c>
      <c r="E68" s="658" t="s">
        <v>14</v>
      </c>
      <c r="F68" s="658" t="s">
        <v>7</v>
      </c>
      <c r="G68" s="658" t="s">
        <v>18</v>
      </c>
      <c r="H68" s="745" t="s">
        <v>8</v>
      </c>
      <c r="I68" s="658" t="s">
        <v>226</v>
      </c>
      <c r="J68" s="750" t="s">
        <v>225</v>
      </c>
      <c r="K68" s="751"/>
      <c r="L68" s="752"/>
      <c r="M68" s="750" t="s">
        <v>224</v>
      </c>
      <c r="N68" s="751"/>
      <c r="O68" s="752"/>
    </row>
    <row r="69" spans="1:17">
      <c r="A69" s="685"/>
      <c r="B69" s="685"/>
      <c r="C69" s="685"/>
      <c r="D69" s="685"/>
      <c r="E69" s="685"/>
      <c r="F69" s="685"/>
      <c r="G69" s="685"/>
      <c r="H69" s="746"/>
      <c r="I69" s="685"/>
      <c r="J69" s="148" t="s">
        <v>210</v>
      </c>
      <c r="K69" s="148" t="s">
        <v>223</v>
      </c>
      <c r="L69" s="148" t="s">
        <v>222</v>
      </c>
      <c r="M69" s="148" t="s">
        <v>221</v>
      </c>
      <c r="N69" s="147" t="s">
        <v>209</v>
      </c>
      <c r="O69" s="147" t="s">
        <v>208</v>
      </c>
    </row>
    <row r="70" spans="1:17">
      <c r="A70" s="143" t="s">
        <v>220</v>
      </c>
      <c r="B70" s="143" t="s">
        <v>251</v>
      </c>
      <c r="C70" s="143" t="s">
        <v>219</v>
      </c>
      <c r="D70" s="143" t="s">
        <v>250</v>
      </c>
      <c r="E70" s="143" t="s">
        <v>220</v>
      </c>
      <c r="F70" s="143" t="s">
        <v>256</v>
      </c>
      <c r="G70" s="143"/>
      <c r="H70" s="157" t="s">
        <v>255</v>
      </c>
      <c r="I70" s="143" t="s">
        <v>115</v>
      </c>
      <c r="J70" s="143" t="s">
        <v>254</v>
      </c>
      <c r="K70" s="143">
        <v>260</v>
      </c>
      <c r="L70" s="143">
        <v>260</v>
      </c>
      <c r="M70" s="142">
        <v>800000</v>
      </c>
      <c r="N70" s="142">
        <v>86165</v>
      </c>
      <c r="O70" s="142">
        <v>86165</v>
      </c>
    </row>
    <row r="71" spans="1:17" ht="13.5" customHeight="1">
      <c r="A71" s="753" t="s">
        <v>253</v>
      </c>
      <c r="B71" s="754"/>
      <c r="C71" s="754"/>
      <c r="D71" s="754"/>
      <c r="E71" s="754"/>
      <c r="F71" s="754"/>
      <c r="G71" s="754"/>
      <c r="H71" s="754"/>
      <c r="I71" s="754"/>
      <c r="J71" s="754"/>
      <c r="K71" s="754"/>
      <c r="L71" s="754"/>
      <c r="M71" s="754"/>
      <c r="N71" s="754"/>
      <c r="O71" s="755"/>
    </row>
    <row r="72" spans="1:17" ht="13.5" customHeight="1">
      <c r="A72" s="747" t="s">
        <v>212</v>
      </c>
      <c r="B72" s="748"/>
      <c r="C72" s="748"/>
      <c r="D72" s="748"/>
      <c r="E72" s="748"/>
      <c r="F72" s="748"/>
      <c r="G72" s="748"/>
      <c r="H72" s="748"/>
      <c r="I72" s="748"/>
      <c r="J72" s="748"/>
      <c r="K72" s="748"/>
      <c r="L72" s="748"/>
      <c r="M72" s="748"/>
      <c r="N72" s="748"/>
      <c r="O72" s="749"/>
    </row>
    <row r="73" spans="1:17" ht="13.5" customHeight="1">
      <c r="A73" s="747" t="s">
        <v>252</v>
      </c>
      <c r="B73" s="748"/>
      <c r="C73" s="748"/>
      <c r="D73" s="748"/>
      <c r="E73" s="748"/>
      <c r="F73" s="748"/>
      <c r="G73" s="748"/>
      <c r="H73" s="748"/>
      <c r="I73" s="748"/>
      <c r="J73" s="748"/>
      <c r="K73" s="748"/>
      <c r="L73" s="748"/>
      <c r="M73" s="748"/>
      <c r="N73" s="748"/>
      <c r="O73" s="749"/>
    </row>
    <row r="74" spans="1:17" ht="13.5" customHeight="1">
      <c r="A74" s="756" t="s">
        <v>228</v>
      </c>
      <c r="B74" s="757"/>
      <c r="C74" s="757"/>
      <c r="D74" s="757"/>
      <c r="E74" s="757"/>
      <c r="F74" s="757"/>
      <c r="G74" s="757"/>
      <c r="H74" s="757"/>
      <c r="I74" s="757"/>
      <c r="J74" s="757"/>
      <c r="K74" s="757"/>
      <c r="L74" s="757"/>
      <c r="M74" s="757"/>
      <c r="N74" s="757"/>
      <c r="O74" s="758"/>
    </row>
    <row r="75" spans="1:17">
      <c r="A75" s="658" t="s">
        <v>23</v>
      </c>
      <c r="B75" s="658" t="s">
        <v>227</v>
      </c>
      <c r="C75" s="658" t="s">
        <v>15</v>
      </c>
      <c r="D75" s="658" t="s">
        <v>13</v>
      </c>
      <c r="E75" s="658" t="s">
        <v>14</v>
      </c>
      <c r="F75" s="658" t="s">
        <v>7</v>
      </c>
      <c r="G75" s="658" t="s">
        <v>18</v>
      </c>
      <c r="H75" s="745" t="s">
        <v>8</v>
      </c>
      <c r="I75" s="658" t="s">
        <v>226</v>
      </c>
      <c r="J75" s="750" t="s">
        <v>225</v>
      </c>
      <c r="K75" s="751"/>
      <c r="L75" s="752"/>
      <c r="M75" s="750" t="s">
        <v>224</v>
      </c>
      <c r="N75" s="751"/>
      <c r="O75" s="752"/>
    </row>
    <row r="76" spans="1:17">
      <c r="A76" s="685"/>
      <c r="B76" s="685"/>
      <c r="C76" s="685"/>
      <c r="D76" s="685"/>
      <c r="E76" s="685"/>
      <c r="F76" s="685"/>
      <c r="G76" s="685"/>
      <c r="H76" s="746"/>
      <c r="I76" s="685"/>
      <c r="J76" s="148" t="s">
        <v>210</v>
      </c>
      <c r="K76" s="148" t="s">
        <v>223</v>
      </c>
      <c r="L76" s="148" t="s">
        <v>222</v>
      </c>
      <c r="M76" s="148" t="s">
        <v>221</v>
      </c>
      <c r="N76" s="147" t="s">
        <v>209</v>
      </c>
      <c r="O76" s="147" t="s">
        <v>208</v>
      </c>
    </row>
    <row r="77" spans="1:17" ht="25.5">
      <c r="A77" s="146" t="s">
        <v>220</v>
      </c>
      <c r="B77" s="146" t="s">
        <v>251</v>
      </c>
      <c r="C77" s="146" t="s">
        <v>219</v>
      </c>
      <c r="D77" s="146" t="s">
        <v>250</v>
      </c>
      <c r="E77" s="146" t="s">
        <v>220</v>
      </c>
      <c r="F77" s="146" t="s">
        <v>249</v>
      </c>
      <c r="G77" s="146"/>
      <c r="H77" s="145" t="s">
        <v>48</v>
      </c>
      <c r="I77" s="146" t="s">
        <v>49</v>
      </c>
      <c r="J77" s="144" t="s">
        <v>248</v>
      </c>
      <c r="K77" s="144">
        <v>10</v>
      </c>
      <c r="L77" s="144">
        <v>13</v>
      </c>
      <c r="M77" s="152">
        <v>29232298</v>
      </c>
      <c r="N77" s="154">
        <v>5449358.4499999993</v>
      </c>
      <c r="O77" s="154">
        <v>5449358.4499999993</v>
      </c>
    </row>
    <row r="78" spans="1:17" ht="13.5" customHeight="1">
      <c r="A78" s="747" t="s">
        <v>247</v>
      </c>
      <c r="B78" s="748"/>
      <c r="C78" s="748"/>
      <c r="D78" s="748"/>
      <c r="E78" s="748"/>
      <c r="F78" s="748"/>
      <c r="G78" s="748"/>
      <c r="H78" s="748"/>
      <c r="I78" s="748"/>
      <c r="J78" s="748"/>
      <c r="K78" s="748"/>
      <c r="L78" s="748"/>
      <c r="M78" s="748"/>
      <c r="N78" s="748"/>
      <c r="O78" s="749"/>
    </row>
    <row r="79" spans="1:17" ht="13.5" customHeight="1">
      <c r="A79" s="747" t="s">
        <v>212</v>
      </c>
      <c r="B79" s="748"/>
      <c r="C79" s="748"/>
      <c r="D79" s="748"/>
      <c r="E79" s="748"/>
      <c r="F79" s="748"/>
      <c r="G79" s="748"/>
      <c r="H79" s="748"/>
      <c r="I79" s="748"/>
      <c r="J79" s="748"/>
      <c r="K79" s="748"/>
      <c r="L79" s="748"/>
      <c r="M79" s="748"/>
      <c r="N79" s="748"/>
      <c r="O79" s="749"/>
    </row>
    <row r="80" spans="1:17" ht="12.75" customHeight="1">
      <c r="A80" s="747" t="s">
        <v>246</v>
      </c>
      <c r="B80" s="748"/>
      <c r="C80" s="748"/>
      <c r="D80" s="748"/>
      <c r="E80" s="748"/>
      <c r="F80" s="748"/>
      <c r="G80" s="748"/>
      <c r="H80" s="748"/>
      <c r="I80" s="748"/>
      <c r="J80" s="748"/>
      <c r="K80" s="748"/>
      <c r="L80" s="748"/>
      <c r="M80" s="748"/>
      <c r="N80" s="748"/>
      <c r="O80" s="749"/>
      <c r="Q80"/>
    </row>
    <row r="81" spans="1:15" ht="15" customHeight="1">
      <c r="A81" s="747" t="s">
        <v>245</v>
      </c>
      <c r="B81" s="748"/>
      <c r="C81" s="748"/>
      <c r="D81" s="748"/>
      <c r="E81" s="748"/>
      <c r="F81" s="748"/>
      <c r="G81" s="748"/>
      <c r="H81" s="748"/>
      <c r="I81" s="748"/>
      <c r="J81" s="748"/>
      <c r="K81" s="748"/>
      <c r="L81" s="748"/>
      <c r="M81" s="748"/>
      <c r="N81" s="748"/>
      <c r="O81" s="749"/>
    </row>
    <row r="82" spans="1:15" s="107" customFormat="1" ht="24.75" customHeight="1">
      <c r="A82" s="747" t="s">
        <v>244</v>
      </c>
      <c r="B82" s="748"/>
      <c r="C82" s="748"/>
      <c r="D82" s="748"/>
      <c r="E82" s="748"/>
      <c r="F82" s="748"/>
      <c r="G82" s="748"/>
      <c r="H82" s="748"/>
      <c r="I82" s="748"/>
      <c r="J82" s="748"/>
      <c r="K82" s="748"/>
      <c r="L82" s="748"/>
      <c r="M82" s="748"/>
      <c r="N82" s="748"/>
      <c r="O82" s="749"/>
    </row>
    <row r="83" spans="1:15" s="107" customFormat="1" ht="20.25" customHeight="1">
      <c r="A83" s="658" t="s">
        <v>23</v>
      </c>
      <c r="B83" s="658" t="s">
        <v>227</v>
      </c>
      <c r="C83" s="658" t="s">
        <v>15</v>
      </c>
      <c r="D83" s="658" t="s">
        <v>13</v>
      </c>
      <c r="E83" s="658" t="s">
        <v>14</v>
      </c>
      <c r="F83" s="658" t="s">
        <v>7</v>
      </c>
      <c r="G83" s="658" t="s">
        <v>18</v>
      </c>
      <c r="H83" s="745" t="s">
        <v>8</v>
      </c>
      <c r="I83" s="658" t="s">
        <v>226</v>
      </c>
      <c r="J83" s="750" t="s">
        <v>225</v>
      </c>
      <c r="K83" s="751"/>
      <c r="L83" s="752"/>
      <c r="M83" s="750" t="s">
        <v>224</v>
      </c>
      <c r="N83" s="751"/>
      <c r="O83" s="752"/>
    </row>
    <row r="84" spans="1:15" s="107" customFormat="1" ht="24" customHeight="1">
      <c r="A84" s="685"/>
      <c r="B84" s="685"/>
      <c r="C84" s="685"/>
      <c r="D84" s="685"/>
      <c r="E84" s="685"/>
      <c r="F84" s="685"/>
      <c r="G84" s="685"/>
      <c r="H84" s="746"/>
      <c r="I84" s="685"/>
      <c r="J84" s="148" t="s">
        <v>210</v>
      </c>
      <c r="K84" s="148" t="s">
        <v>223</v>
      </c>
      <c r="L84" s="148" t="s">
        <v>222</v>
      </c>
      <c r="M84" s="148" t="s">
        <v>221</v>
      </c>
      <c r="N84" s="147" t="s">
        <v>209</v>
      </c>
      <c r="O84" s="147" t="s">
        <v>208</v>
      </c>
    </row>
    <row r="85" spans="1:15" ht="22.5" customHeight="1">
      <c r="A85" s="144" t="s">
        <v>220</v>
      </c>
      <c r="B85" s="144" t="s">
        <v>220</v>
      </c>
      <c r="C85" s="156">
        <v>2</v>
      </c>
      <c r="D85" s="144" t="s">
        <v>218</v>
      </c>
      <c r="E85" s="144" t="s">
        <v>217</v>
      </c>
      <c r="F85" s="144" t="s">
        <v>243</v>
      </c>
      <c r="G85" s="144"/>
      <c r="H85" s="153" t="s">
        <v>187</v>
      </c>
      <c r="I85" s="144" t="s">
        <v>49</v>
      </c>
      <c r="J85" s="144" t="s">
        <v>242</v>
      </c>
      <c r="K85" s="144" t="s">
        <v>220</v>
      </c>
      <c r="L85" s="144" t="s">
        <v>220</v>
      </c>
      <c r="M85" s="529">
        <v>0</v>
      </c>
      <c r="N85" s="152">
        <v>4426.6099999999997</v>
      </c>
      <c r="O85" s="152">
        <v>4426.6099999999997</v>
      </c>
    </row>
    <row r="86" spans="1:15" ht="13.5" customHeight="1">
      <c r="A86" s="747" t="s">
        <v>241</v>
      </c>
      <c r="B86" s="748"/>
      <c r="C86" s="748"/>
      <c r="D86" s="748"/>
      <c r="E86" s="748"/>
      <c r="F86" s="748"/>
      <c r="G86" s="748"/>
      <c r="H86" s="748"/>
      <c r="I86" s="748"/>
      <c r="J86" s="748"/>
      <c r="K86" s="748"/>
      <c r="L86" s="748"/>
      <c r="M86" s="748"/>
      <c r="N86" s="748"/>
      <c r="O86" s="749"/>
    </row>
    <row r="87" spans="1:15" ht="13.5" customHeight="1">
      <c r="A87" s="747" t="s">
        <v>240</v>
      </c>
      <c r="B87" s="748"/>
      <c r="C87" s="748"/>
      <c r="D87" s="748"/>
      <c r="E87" s="748"/>
      <c r="F87" s="748"/>
      <c r="G87" s="748"/>
      <c r="H87" s="748"/>
      <c r="I87" s="748"/>
      <c r="J87" s="748"/>
      <c r="K87" s="748"/>
      <c r="L87" s="748"/>
      <c r="M87" s="748"/>
      <c r="N87" s="748"/>
      <c r="O87" s="749"/>
    </row>
    <row r="88" spans="1:15" ht="13.5" customHeight="1">
      <c r="A88" s="747" t="s">
        <v>207</v>
      </c>
      <c r="B88" s="748"/>
      <c r="C88" s="748"/>
      <c r="D88" s="748"/>
      <c r="E88" s="748"/>
      <c r="F88" s="748"/>
      <c r="G88" s="748"/>
      <c r="H88" s="748"/>
      <c r="I88" s="748"/>
      <c r="J88" s="748"/>
      <c r="K88" s="748"/>
      <c r="L88" s="748"/>
      <c r="M88" s="748"/>
      <c r="N88" s="748"/>
      <c r="O88" s="749"/>
    </row>
    <row r="89" spans="1:15" ht="13.5" customHeight="1">
      <c r="A89" s="747" t="s">
        <v>239</v>
      </c>
      <c r="B89" s="748"/>
      <c r="C89" s="748"/>
      <c r="D89" s="748"/>
      <c r="E89" s="748"/>
      <c r="F89" s="748"/>
      <c r="G89" s="748"/>
      <c r="H89" s="748"/>
      <c r="I89" s="748"/>
      <c r="J89" s="748"/>
      <c r="K89" s="748"/>
      <c r="L89" s="748"/>
      <c r="M89" s="748"/>
      <c r="N89" s="748"/>
      <c r="O89" s="749"/>
    </row>
    <row r="90" spans="1:15">
      <c r="A90" s="658" t="s">
        <v>23</v>
      </c>
      <c r="B90" s="658" t="s">
        <v>227</v>
      </c>
      <c r="C90" s="658" t="s">
        <v>15</v>
      </c>
      <c r="D90" s="658" t="s">
        <v>13</v>
      </c>
      <c r="E90" s="658" t="s">
        <v>14</v>
      </c>
      <c r="F90" s="658" t="s">
        <v>7</v>
      </c>
      <c r="G90" s="658" t="s">
        <v>18</v>
      </c>
      <c r="H90" s="745" t="s">
        <v>8</v>
      </c>
      <c r="I90" s="658" t="s">
        <v>226</v>
      </c>
      <c r="J90" s="750" t="s">
        <v>225</v>
      </c>
      <c r="K90" s="751"/>
      <c r="L90" s="752"/>
      <c r="M90" s="750" t="s">
        <v>224</v>
      </c>
      <c r="N90" s="751"/>
      <c r="O90" s="752"/>
    </row>
    <row r="91" spans="1:15" ht="24" customHeight="1">
      <c r="A91" s="685"/>
      <c r="B91" s="685"/>
      <c r="C91" s="685"/>
      <c r="D91" s="685"/>
      <c r="E91" s="685"/>
      <c r="F91" s="685"/>
      <c r="G91" s="685"/>
      <c r="H91" s="746"/>
      <c r="I91" s="685"/>
      <c r="J91" s="148" t="s">
        <v>210</v>
      </c>
      <c r="K91" s="148" t="s">
        <v>223</v>
      </c>
      <c r="L91" s="148" t="s">
        <v>222</v>
      </c>
      <c r="M91" s="148" t="s">
        <v>221</v>
      </c>
      <c r="N91" s="147" t="s">
        <v>209</v>
      </c>
      <c r="O91" s="147" t="s">
        <v>208</v>
      </c>
    </row>
    <row r="92" spans="1:15" ht="24" customHeight="1">
      <c r="A92" s="146">
        <v>1</v>
      </c>
      <c r="B92" s="146">
        <v>1</v>
      </c>
      <c r="C92" s="146">
        <v>2</v>
      </c>
      <c r="D92" s="146">
        <v>6</v>
      </c>
      <c r="E92" s="146">
        <v>9</v>
      </c>
      <c r="F92" s="146">
        <v>228</v>
      </c>
      <c r="G92" s="146"/>
      <c r="H92" s="155" t="s">
        <v>238</v>
      </c>
      <c r="I92" s="146" t="s">
        <v>49</v>
      </c>
      <c r="J92" s="144" t="s">
        <v>219</v>
      </c>
      <c r="K92" s="144" t="s">
        <v>266</v>
      </c>
      <c r="L92" s="144" t="s">
        <v>251</v>
      </c>
      <c r="M92" s="152">
        <v>1728143</v>
      </c>
      <c r="N92" s="154">
        <v>686037.21</v>
      </c>
      <c r="O92" s="154">
        <v>686037.21</v>
      </c>
    </row>
    <row r="93" spans="1:15" s="121" customFormat="1" ht="13.5" customHeight="1">
      <c r="A93" s="747" t="s">
        <v>236</v>
      </c>
      <c r="B93" s="748"/>
      <c r="C93" s="748"/>
      <c r="D93" s="748"/>
      <c r="E93" s="748"/>
      <c r="F93" s="748"/>
      <c r="G93" s="748"/>
      <c r="H93" s="748"/>
      <c r="I93" s="748"/>
      <c r="J93" s="748"/>
      <c r="K93" s="748"/>
      <c r="L93" s="748"/>
      <c r="M93" s="748"/>
      <c r="N93" s="748"/>
      <c r="O93" s="749"/>
    </row>
    <row r="94" spans="1:15" s="121" customFormat="1" ht="13.5" customHeight="1">
      <c r="A94" s="747" t="s">
        <v>212</v>
      </c>
      <c r="B94" s="748"/>
      <c r="C94" s="748"/>
      <c r="D94" s="748"/>
      <c r="E94" s="748"/>
      <c r="F94" s="748"/>
      <c r="G94" s="748"/>
      <c r="H94" s="748"/>
      <c r="I94" s="748"/>
      <c r="J94" s="748"/>
      <c r="K94" s="748"/>
      <c r="L94" s="748"/>
      <c r="M94" s="748"/>
      <c r="N94" s="748"/>
      <c r="O94" s="749"/>
    </row>
    <row r="95" spans="1:15" s="121" customFormat="1" ht="13.5" customHeight="1">
      <c r="A95" s="747" t="s">
        <v>235</v>
      </c>
      <c r="B95" s="748"/>
      <c r="C95" s="748"/>
      <c r="D95" s="748"/>
      <c r="E95" s="748"/>
      <c r="F95" s="748"/>
      <c r="G95" s="748"/>
      <c r="H95" s="748"/>
      <c r="I95" s="748"/>
      <c r="J95" s="748"/>
      <c r="K95" s="748"/>
      <c r="L95" s="748"/>
      <c r="M95" s="748"/>
      <c r="N95" s="748"/>
      <c r="O95" s="749"/>
    </row>
    <row r="96" spans="1:15" ht="12.75" customHeight="1">
      <c r="A96" s="747" t="s">
        <v>207</v>
      </c>
      <c r="B96" s="748"/>
      <c r="C96" s="748"/>
      <c r="D96" s="748"/>
      <c r="E96" s="748"/>
      <c r="F96" s="748"/>
      <c r="G96" s="748"/>
      <c r="H96" s="748"/>
      <c r="I96" s="748"/>
      <c r="J96" s="748"/>
      <c r="K96" s="748"/>
      <c r="L96" s="748"/>
      <c r="M96" s="748"/>
      <c r="N96" s="748"/>
      <c r="O96" s="749"/>
    </row>
    <row r="97" spans="1:19" ht="25.5" customHeight="1">
      <c r="A97" s="747" t="s">
        <v>234</v>
      </c>
      <c r="B97" s="748"/>
      <c r="C97" s="748"/>
      <c r="D97" s="748"/>
      <c r="E97" s="748"/>
      <c r="F97" s="748"/>
      <c r="G97" s="748"/>
      <c r="H97" s="748"/>
      <c r="I97" s="748"/>
      <c r="J97" s="748"/>
      <c r="K97" s="748"/>
      <c r="L97" s="748"/>
      <c r="M97" s="748"/>
      <c r="N97" s="748"/>
      <c r="O97" s="749"/>
    </row>
    <row r="98" spans="1:19">
      <c r="A98" s="658" t="s">
        <v>23</v>
      </c>
      <c r="B98" s="658" t="s">
        <v>227</v>
      </c>
      <c r="C98" s="658" t="s">
        <v>15</v>
      </c>
      <c r="D98" s="658" t="s">
        <v>13</v>
      </c>
      <c r="E98" s="658" t="s">
        <v>14</v>
      </c>
      <c r="F98" s="658" t="s">
        <v>7</v>
      </c>
      <c r="G98" s="658" t="s">
        <v>18</v>
      </c>
      <c r="H98" s="745" t="s">
        <v>8</v>
      </c>
      <c r="I98" s="658" t="s">
        <v>226</v>
      </c>
      <c r="J98" s="750" t="s">
        <v>225</v>
      </c>
      <c r="K98" s="751"/>
      <c r="L98" s="752"/>
      <c r="M98" s="750" t="s">
        <v>224</v>
      </c>
      <c r="N98" s="751"/>
      <c r="O98" s="752"/>
    </row>
    <row r="99" spans="1:19" s="107" customFormat="1" ht="22.5" customHeight="1">
      <c r="A99" s="685"/>
      <c r="B99" s="685"/>
      <c r="C99" s="685"/>
      <c r="D99" s="685"/>
      <c r="E99" s="685"/>
      <c r="F99" s="685"/>
      <c r="G99" s="685"/>
      <c r="H99" s="746"/>
      <c r="I99" s="685"/>
      <c r="J99" s="148" t="s">
        <v>210</v>
      </c>
      <c r="K99" s="148" t="s">
        <v>223</v>
      </c>
      <c r="L99" s="148" t="s">
        <v>222</v>
      </c>
      <c r="M99" s="148" t="s">
        <v>221</v>
      </c>
      <c r="N99" s="304" t="s">
        <v>209</v>
      </c>
      <c r="O99" s="304" t="s">
        <v>208</v>
      </c>
    </row>
    <row r="100" spans="1:19" ht="22.5" customHeight="1">
      <c r="A100" s="146">
        <v>1</v>
      </c>
      <c r="B100" s="146">
        <v>1</v>
      </c>
      <c r="C100" s="146">
        <v>2</v>
      </c>
      <c r="D100" s="146">
        <v>6</v>
      </c>
      <c r="E100" s="146">
        <v>9</v>
      </c>
      <c r="F100" s="144" t="s">
        <v>233</v>
      </c>
      <c r="G100" s="144"/>
      <c r="H100" s="153" t="s">
        <v>232</v>
      </c>
      <c r="I100" s="144" t="s">
        <v>115</v>
      </c>
      <c r="J100" s="144" t="s">
        <v>231</v>
      </c>
      <c r="K100" s="144">
        <v>360</v>
      </c>
      <c r="L100" s="144">
        <v>963</v>
      </c>
      <c r="M100" s="152">
        <v>4925135</v>
      </c>
      <c r="N100" s="152">
        <v>1934392.55</v>
      </c>
      <c r="O100" s="152">
        <v>1934392.55</v>
      </c>
    </row>
    <row r="101" spans="1:19" ht="13.5" customHeight="1">
      <c r="A101" s="753" t="s">
        <v>230</v>
      </c>
      <c r="B101" s="754"/>
      <c r="C101" s="754"/>
      <c r="D101" s="754"/>
      <c r="E101" s="754"/>
      <c r="F101" s="754"/>
      <c r="G101" s="754"/>
      <c r="H101" s="754"/>
      <c r="I101" s="754"/>
      <c r="J101" s="754"/>
      <c r="K101" s="754"/>
      <c r="L101" s="754"/>
      <c r="M101" s="754"/>
      <c r="N101" s="754"/>
      <c r="O101" s="755"/>
    </row>
    <row r="102" spans="1:19" ht="13.5" customHeight="1">
      <c r="A102" s="747" t="s">
        <v>212</v>
      </c>
      <c r="B102" s="748"/>
      <c r="C102" s="748"/>
      <c r="D102" s="748"/>
      <c r="E102" s="748"/>
      <c r="F102" s="748"/>
      <c r="G102" s="748"/>
      <c r="H102" s="748"/>
      <c r="I102" s="748"/>
      <c r="J102" s="748"/>
      <c r="K102" s="748"/>
      <c r="L102" s="748"/>
      <c r="M102" s="748"/>
      <c r="N102" s="748"/>
      <c r="O102" s="749"/>
    </row>
    <row r="103" spans="1:19" ht="12.75" customHeight="1">
      <c r="A103" s="747" t="s">
        <v>229</v>
      </c>
      <c r="B103" s="748"/>
      <c r="C103" s="748"/>
      <c r="D103" s="748"/>
      <c r="E103" s="748"/>
      <c r="F103" s="748"/>
      <c r="G103" s="748"/>
      <c r="H103" s="748"/>
      <c r="I103" s="748"/>
      <c r="J103" s="748"/>
      <c r="K103" s="748"/>
      <c r="L103" s="748"/>
      <c r="M103" s="748"/>
      <c r="N103" s="748"/>
      <c r="O103" s="749"/>
    </row>
    <row r="104" spans="1:19" ht="13.5" customHeight="1">
      <c r="A104" s="747" t="s">
        <v>228</v>
      </c>
      <c r="B104" s="748"/>
      <c r="C104" s="748"/>
      <c r="D104" s="748"/>
      <c r="E104" s="748"/>
      <c r="F104" s="748"/>
      <c r="G104" s="748"/>
      <c r="H104" s="748"/>
      <c r="I104" s="748"/>
      <c r="J104" s="748"/>
      <c r="K104" s="748"/>
      <c r="L104" s="748"/>
      <c r="M104" s="748"/>
      <c r="N104" s="748"/>
      <c r="O104" s="749"/>
    </row>
    <row r="105" spans="1:19">
      <c r="A105" s="658" t="s">
        <v>23</v>
      </c>
      <c r="B105" s="658" t="s">
        <v>227</v>
      </c>
      <c r="C105" s="658" t="s">
        <v>15</v>
      </c>
      <c r="D105" s="658" t="s">
        <v>13</v>
      </c>
      <c r="E105" s="658" t="s">
        <v>14</v>
      </c>
      <c r="F105" s="658" t="s">
        <v>7</v>
      </c>
      <c r="G105" s="658" t="s">
        <v>18</v>
      </c>
      <c r="H105" s="745" t="s">
        <v>8</v>
      </c>
      <c r="I105" s="658" t="s">
        <v>226</v>
      </c>
      <c r="J105" s="750" t="s">
        <v>225</v>
      </c>
      <c r="K105" s="751"/>
      <c r="L105" s="752"/>
      <c r="M105" s="750" t="s">
        <v>224</v>
      </c>
      <c r="N105" s="751"/>
      <c r="O105" s="752"/>
    </row>
    <row r="106" spans="1:19">
      <c r="A106" s="685"/>
      <c r="B106" s="685"/>
      <c r="C106" s="685"/>
      <c r="D106" s="685"/>
      <c r="E106" s="685"/>
      <c r="F106" s="685"/>
      <c r="G106" s="685"/>
      <c r="H106" s="746"/>
      <c r="I106" s="685"/>
      <c r="J106" s="148" t="s">
        <v>210</v>
      </c>
      <c r="K106" s="148" t="s">
        <v>223</v>
      </c>
      <c r="L106" s="148" t="s">
        <v>222</v>
      </c>
      <c r="M106" s="148" t="s">
        <v>221</v>
      </c>
      <c r="N106" s="147" t="s">
        <v>209</v>
      </c>
      <c r="O106" s="147" t="s">
        <v>208</v>
      </c>
    </row>
    <row r="107" spans="1:19">
      <c r="A107" s="146" t="s">
        <v>220</v>
      </c>
      <c r="B107" s="146" t="s">
        <v>220</v>
      </c>
      <c r="C107" s="146" t="s">
        <v>219</v>
      </c>
      <c r="D107" s="146" t="s">
        <v>218</v>
      </c>
      <c r="E107" s="146" t="s">
        <v>217</v>
      </c>
      <c r="F107" s="146" t="s">
        <v>216</v>
      </c>
      <c r="G107" s="146"/>
      <c r="H107" s="145" t="s">
        <v>50</v>
      </c>
      <c r="I107" s="144" t="s">
        <v>215</v>
      </c>
      <c r="J107" s="142" t="s">
        <v>214</v>
      </c>
      <c r="K107" s="142">
        <v>6892</v>
      </c>
      <c r="L107" s="142">
        <v>18895</v>
      </c>
      <c r="M107" s="142">
        <v>79252188</v>
      </c>
      <c r="N107" s="141">
        <v>25826136.969999995</v>
      </c>
      <c r="O107" s="141">
        <v>25202404.469999995</v>
      </c>
    </row>
    <row r="108" spans="1:19" s="121" customFormat="1" ht="13.5" customHeight="1">
      <c r="A108" s="753" t="s">
        <v>213</v>
      </c>
      <c r="B108" s="754"/>
      <c r="C108" s="754"/>
      <c r="D108" s="754"/>
      <c r="E108" s="754"/>
      <c r="F108" s="754"/>
      <c r="G108" s="754"/>
      <c r="H108" s="754"/>
      <c r="I108" s="754"/>
      <c r="J108" s="754"/>
      <c r="K108" s="754"/>
      <c r="L108" s="754"/>
      <c r="M108" s="754"/>
      <c r="N108" s="754"/>
      <c r="O108" s="755"/>
    </row>
    <row r="109" spans="1:19" s="121" customFormat="1" ht="13.5" customHeight="1">
      <c r="A109" s="747" t="s">
        <v>212</v>
      </c>
      <c r="B109" s="748"/>
      <c r="C109" s="748"/>
      <c r="D109" s="748"/>
      <c r="E109" s="748"/>
      <c r="F109" s="748"/>
      <c r="G109" s="748"/>
      <c r="H109" s="748"/>
      <c r="I109" s="748"/>
      <c r="J109" s="748"/>
      <c r="K109" s="748"/>
      <c r="L109" s="748"/>
      <c r="M109" s="748"/>
      <c r="N109" s="748"/>
      <c r="O109" s="749"/>
    </row>
    <row r="110" spans="1:19" s="121" customFormat="1" ht="62.25" customHeight="1">
      <c r="A110" s="747" t="s">
        <v>211</v>
      </c>
      <c r="B110" s="748"/>
      <c r="C110" s="748"/>
      <c r="D110" s="748"/>
      <c r="E110" s="748"/>
      <c r="F110" s="748"/>
      <c r="G110" s="748"/>
      <c r="H110" s="748"/>
      <c r="I110" s="748"/>
      <c r="J110" s="748"/>
      <c r="K110" s="748"/>
      <c r="L110" s="748"/>
      <c r="M110" s="748"/>
      <c r="N110" s="748"/>
      <c r="O110" s="749"/>
      <c r="Q110" s="107"/>
      <c r="R110" s="107"/>
      <c r="S110" s="107"/>
    </row>
    <row r="111" spans="1:19" ht="4.5" hidden="1" customHeight="1">
      <c r="A111" s="753"/>
      <c r="B111" s="754"/>
      <c r="C111" s="754"/>
      <c r="D111" s="754"/>
      <c r="E111" s="754"/>
      <c r="F111" s="754"/>
      <c r="G111" s="754"/>
      <c r="H111" s="754"/>
      <c r="I111" s="754"/>
      <c r="J111" s="754"/>
      <c r="K111" s="754"/>
      <c r="L111" s="754"/>
      <c r="M111" s="754"/>
      <c r="N111" s="754"/>
      <c r="O111" s="755"/>
      <c r="Q111" s="107"/>
      <c r="R111" s="107"/>
      <c r="S111" s="107"/>
    </row>
    <row r="112" spans="1:19" ht="11.25" customHeight="1">
      <c r="A112" s="747" t="s">
        <v>207</v>
      </c>
      <c r="B112" s="748"/>
      <c r="C112" s="748"/>
      <c r="D112" s="748"/>
      <c r="E112" s="748"/>
      <c r="F112" s="748"/>
      <c r="G112" s="748"/>
      <c r="H112" s="748"/>
      <c r="I112" s="748"/>
      <c r="J112" s="748"/>
      <c r="K112" s="748"/>
      <c r="L112" s="748"/>
      <c r="M112" s="748"/>
      <c r="N112" s="748"/>
      <c r="O112" s="749"/>
      <c r="Q112" s="107"/>
      <c r="R112" s="107"/>
      <c r="S112" s="107"/>
    </row>
    <row r="113" spans="1:19" ht="15.75" customHeight="1">
      <c r="A113" s="753" t="s">
        <v>206</v>
      </c>
      <c r="B113" s="754"/>
      <c r="C113" s="754"/>
      <c r="D113" s="754"/>
      <c r="E113" s="754"/>
      <c r="F113" s="754"/>
      <c r="G113" s="754"/>
      <c r="H113" s="754"/>
      <c r="I113" s="754"/>
      <c r="J113" s="754"/>
      <c r="K113" s="754"/>
      <c r="L113" s="754"/>
      <c r="M113" s="754"/>
      <c r="N113" s="754"/>
      <c r="O113" s="755"/>
      <c r="Q113" s="107"/>
      <c r="R113" s="107"/>
      <c r="S113" s="107"/>
    </row>
    <row r="114" spans="1:19" ht="21.75" customHeight="1">
      <c r="A114" s="760" t="s">
        <v>205</v>
      </c>
      <c r="B114" s="761"/>
      <c r="C114" s="761"/>
      <c r="D114" s="761"/>
      <c r="E114" s="761"/>
      <c r="F114" s="761"/>
      <c r="G114" s="761"/>
      <c r="H114" s="761"/>
      <c r="I114" s="761"/>
      <c r="J114" s="761"/>
      <c r="K114" s="761"/>
      <c r="L114" s="761"/>
      <c r="M114" s="761"/>
      <c r="N114" s="761"/>
      <c r="O114" s="762"/>
      <c r="Q114" s="107"/>
      <c r="R114" s="107"/>
      <c r="S114" s="107"/>
    </row>
    <row r="115" spans="1:19" ht="12.75" customHeight="1">
      <c r="A115" s="136"/>
      <c r="B115" s="136"/>
      <c r="C115" s="136"/>
      <c r="D115" s="136"/>
      <c r="E115" s="134"/>
      <c r="F115" s="134"/>
      <c r="G115" s="134"/>
      <c r="H115" s="134"/>
      <c r="I115" s="134"/>
      <c r="J115" s="135"/>
      <c r="K115" s="134"/>
      <c r="L115" s="134"/>
      <c r="M115" s="135"/>
      <c r="N115" s="134"/>
      <c r="O115" s="134"/>
    </row>
    <row r="116" spans="1:19" ht="10.5" customHeight="1">
      <c r="A116" s="133"/>
      <c r="B116" s="133"/>
      <c r="C116" s="133"/>
      <c r="D116" s="132"/>
      <c r="E116" s="131"/>
      <c r="F116" s="30"/>
      <c r="G116" s="30"/>
      <c r="H116" s="30"/>
      <c r="I116" s="129"/>
      <c r="J116" s="130"/>
      <c r="K116" s="129"/>
      <c r="L116" s="129"/>
      <c r="M116" s="130"/>
      <c r="N116" s="129"/>
      <c r="O116" s="129"/>
    </row>
    <row r="117" spans="1:19">
      <c r="A117" s="128"/>
      <c r="B117" s="128"/>
      <c r="C117" s="128"/>
      <c r="D117" s="3"/>
      <c r="E117" s="127"/>
      <c r="F117" s="126"/>
      <c r="G117" s="126"/>
      <c r="H117" s="126"/>
      <c r="I117" s="763"/>
      <c r="J117" s="763"/>
      <c r="K117" s="763"/>
      <c r="L117" s="763"/>
      <c r="M117" s="125"/>
      <c r="N117" s="124"/>
      <c r="O117" s="124"/>
    </row>
    <row r="118" spans="1:19">
      <c r="A118" s="759"/>
      <c r="B118" s="759"/>
      <c r="C118" s="759"/>
      <c r="D118" s="759"/>
      <c r="E118" s="759"/>
      <c r="F118" s="759"/>
      <c r="G118" s="759"/>
      <c r="H118" s="759"/>
      <c r="I118" s="759"/>
      <c r="J118" s="759"/>
      <c r="K118" s="759"/>
      <c r="L118" s="759"/>
      <c r="M118" s="123"/>
      <c r="N118" s="122"/>
      <c r="O118" s="122"/>
    </row>
  </sheetData>
  <mergeCells count="227">
    <mergeCell ref="A118:H118"/>
    <mergeCell ref="I118:L118"/>
    <mergeCell ref="A114:O114"/>
    <mergeCell ref="A109:O109"/>
    <mergeCell ref="A112:O112"/>
    <mergeCell ref="I117:L117"/>
    <mergeCell ref="A110:O110"/>
    <mergeCell ref="A113:O113"/>
    <mergeCell ref="F98:F99"/>
    <mergeCell ref="A101:O101"/>
    <mergeCell ref="A102:O102"/>
    <mergeCell ref="D98:D99"/>
    <mergeCell ref="E98:E99"/>
    <mergeCell ref="A104:O104"/>
    <mergeCell ref="A111:O111"/>
    <mergeCell ref="A108:O108"/>
    <mergeCell ref="A2:O2"/>
    <mergeCell ref="A5:O5"/>
    <mergeCell ref="A4:O4"/>
    <mergeCell ref="A6:A7"/>
    <mergeCell ref="B6:B7"/>
    <mergeCell ref="A81:O81"/>
    <mergeCell ref="A47:O47"/>
    <mergeCell ref="A49:O49"/>
    <mergeCell ref="A50:O50"/>
    <mergeCell ref="A73:O73"/>
    <mergeCell ref="A75:A76"/>
    <mergeCell ref="B75:B76"/>
    <mergeCell ref="C75:C76"/>
    <mergeCell ref="D75:D76"/>
    <mergeCell ref="J75:L75"/>
    <mergeCell ref="M75:O75"/>
    <mergeCell ref="A26:O26"/>
    <mergeCell ref="A27:O27"/>
    <mergeCell ref="A39:O39"/>
    <mergeCell ref="A40:O40"/>
    <mergeCell ref="F6:F7"/>
    <mergeCell ref="G15:G16"/>
    <mergeCell ref="H15:H16"/>
    <mergeCell ref="I15:I16"/>
    <mergeCell ref="A33:O33"/>
    <mergeCell ref="A34:O34"/>
    <mergeCell ref="G36:G37"/>
    <mergeCell ref="H36:H37"/>
    <mergeCell ref="I36:I37"/>
    <mergeCell ref="A42:O42"/>
    <mergeCell ref="F51:F52"/>
    <mergeCell ref="I58:I59"/>
    <mergeCell ref="J58:L58"/>
    <mergeCell ref="A35:O35"/>
    <mergeCell ref="A43:O43"/>
    <mergeCell ref="J36:L36"/>
    <mergeCell ref="M36:O36"/>
    <mergeCell ref="A44:A45"/>
    <mergeCell ref="B44:B45"/>
    <mergeCell ref="C44:C45"/>
    <mergeCell ref="D44:D45"/>
    <mergeCell ref="E44:E45"/>
    <mergeCell ref="H44:H45"/>
    <mergeCell ref="I44:I45"/>
    <mergeCell ref="J44:L44"/>
    <mergeCell ref="M44:O44"/>
    <mergeCell ref="A36:A37"/>
    <mergeCell ref="B36:B37"/>
    <mergeCell ref="A80:O80"/>
    <mergeCell ref="A97:O97"/>
    <mergeCell ref="A94:O94"/>
    <mergeCell ref="A88:O88"/>
    <mergeCell ref="I83:I84"/>
    <mergeCell ref="J83:L83"/>
    <mergeCell ref="G83:G84"/>
    <mergeCell ref="H83:H84"/>
    <mergeCell ref="A41:O41"/>
    <mergeCell ref="A61:O61"/>
    <mergeCell ref="A62:O62"/>
    <mergeCell ref="A96:O96"/>
    <mergeCell ref="A79:O79"/>
    <mergeCell ref="A82:O82"/>
    <mergeCell ref="A95:O95"/>
    <mergeCell ref="A63:O63"/>
    <mergeCell ref="A64:O64"/>
    <mergeCell ref="A66:O66"/>
    <mergeCell ref="A93:O93"/>
    <mergeCell ref="A78:O78"/>
    <mergeCell ref="M83:O83"/>
    <mergeCell ref="F83:F84"/>
    <mergeCell ref="F44:F45"/>
    <mergeCell ref="G44:G45"/>
    <mergeCell ref="G6:G7"/>
    <mergeCell ref="A9:O9"/>
    <mergeCell ref="A12:O12"/>
    <mergeCell ref="A13:O13"/>
    <mergeCell ref="A14:O14"/>
    <mergeCell ref="A10:O10"/>
    <mergeCell ref="A18:O18"/>
    <mergeCell ref="H6:H7"/>
    <mergeCell ref="I6:I7"/>
    <mergeCell ref="J6:L6"/>
    <mergeCell ref="M6:O6"/>
    <mergeCell ref="A11:O11"/>
    <mergeCell ref="C6:C7"/>
    <mergeCell ref="D6:D7"/>
    <mergeCell ref="E6:E7"/>
    <mergeCell ref="A15:A16"/>
    <mergeCell ref="B15:B16"/>
    <mergeCell ref="C15:C16"/>
    <mergeCell ref="D15:D16"/>
    <mergeCell ref="E15:E16"/>
    <mergeCell ref="J15:L15"/>
    <mergeCell ref="M15:O15"/>
    <mergeCell ref="F15:F16"/>
    <mergeCell ref="A32:O32"/>
    <mergeCell ref="A28:A29"/>
    <mergeCell ref="B28:B29"/>
    <mergeCell ref="C28:C29"/>
    <mergeCell ref="D28:D29"/>
    <mergeCell ref="E28:E29"/>
    <mergeCell ref="F28:F29"/>
    <mergeCell ref="G28:G29"/>
    <mergeCell ref="A21:A22"/>
    <mergeCell ref="B21:B22"/>
    <mergeCell ref="C21:C22"/>
    <mergeCell ref="D21:D22"/>
    <mergeCell ref="E21:E22"/>
    <mergeCell ref="A25:O25"/>
    <mergeCell ref="J28:L28"/>
    <mergeCell ref="M28:O28"/>
    <mergeCell ref="A31:O31"/>
    <mergeCell ref="H28:H29"/>
    <mergeCell ref="I28:I29"/>
    <mergeCell ref="A19:O19"/>
    <mergeCell ref="A20:O20"/>
    <mergeCell ref="F21:F22"/>
    <mergeCell ref="G21:G22"/>
    <mergeCell ref="H21:H22"/>
    <mergeCell ref="I21:I22"/>
    <mergeCell ref="J21:L21"/>
    <mergeCell ref="M21:O21"/>
    <mergeCell ref="A24:O24"/>
    <mergeCell ref="C36:C37"/>
    <mergeCell ref="D36:D37"/>
    <mergeCell ref="E36:E37"/>
    <mergeCell ref="F36:F37"/>
    <mergeCell ref="G51:G52"/>
    <mergeCell ref="H51:H52"/>
    <mergeCell ref="I51:I52"/>
    <mergeCell ref="J51:L51"/>
    <mergeCell ref="M51:O51"/>
    <mergeCell ref="A56:O56"/>
    <mergeCell ref="A57:O57"/>
    <mergeCell ref="A51:A52"/>
    <mergeCell ref="B51:B52"/>
    <mergeCell ref="C51:C52"/>
    <mergeCell ref="D51:D52"/>
    <mergeCell ref="E51:E52"/>
    <mergeCell ref="A54:O54"/>
    <mergeCell ref="A55:O55"/>
    <mergeCell ref="E68:E69"/>
    <mergeCell ref="F68:F69"/>
    <mergeCell ref="F58:F59"/>
    <mergeCell ref="G58:G59"/>
    <mergeCell ref="H58:H59"/>
    <mergeCell ref="A67:O67"/>
    <mergeCell ref="G68:G69"/>
    <mergeCell ref="H68:H69"/>
    <mergeCell ref="I68:I69"/>
    <mergeCell ref="J68:L68"/>
    <mergeCell ref="M68:O68"/>
    <mergeCell ref="A68:A69"/>
    <mergeCell ref="B68:B69"/>
    <mergeCell ref="C68:C69"/>
    <mergeCell ref="D68:D69"/>
    <mergeCell ref="M58:O58"/>
    <mergeCell ref="B58:B59"/>
    <mergeCell ref="C58:C59"/>
    <mergeCell ref="D58:D59"/>
    <mergeCell ref="E58:E59"/>
    <mergeCell ref="A65:O65"/>
    <mergeCell ref="A58:A59"/>
    <mergeCell ref="I90:I91"/>
    <mergeCell ref="J90:L90"/>
    <mergeCell ref="M90:O90"/>
    <mergeCell ref="E75:E76"/>
    <mergeCell ref="F75:F76"/>
    <mergeCell ref="G75:G76"/>
    <mergeCell ref="H75:H76"/>
    <mergeCell ref="I75:I76"/>
    <mergeCell ref="A71:O71"/>
    <mergeCell ref="A72:O72"/>
    <mergeCell ref="A74:O74"/>
    <mergeCell ref="A90:A91"/>
    <mergeCell ref="B90:B91"/>
    <mergeCell ref="C90:C91"/>
    <mergeCell ref="D90:D91"/>
    <mergeCell ref="E90:E91"/>
    <mergeCell ref="A83:A84"/>
    <mergeCell ref="B83:B84"/>
    <mergeCell ref="C83:C84"/>
    <mergeCell ref="D83:D84"/>
    <mergeCell ref="E83:E84"/>
    <mergeCell ref="A89:O89"/>
    <mergeCell ref="A87:O87"/>
    <mergeCell ref="A86:O86"/>
    <mergeCell ref="F90:F91"/>
    <mergeCell ref="G90:G91"/>
    <mergeCell ref="H90:H91"/>
    <mergeCell ref="A48:O48"/>
    <mergeCell ref="H105:H106"/>
    <mergeCell ref="I105:I106"/>
    <mergeCell ref="J105:L105"/>
    <mergeCell ref="M105:O105"/>
    <mergeCell ref="H98:H99"/>
    <mergeCell ref="I98:I99"/>
    <mergeCell ref="J98:L98"/>
    <mergeCell ref="M98:O98"/>
    <mergeCell ref="A103:O103"/>
    <mergeCell ref="G98:G99"/>
    <mergeCell ref="A105:A106"/>
    <mergeCell ref="B105:B106"/>
    <mergeCell ref="C105:C106"/>
    <mergeCell ref="D105:D106"/>
    <mergeCell ref="E105:E106"/>
    <mergeCell ref="F105:F106"/>
    <mergeCell ref="G105:G106"/>
    <mergeCell ref="A98:A99"/>
    <mergeCell ref="B98:B99"/>
    <mergeCell ref="C98:C99"/>
  </mergeCells>
  <conditionalFormatting sqref="A5">
    <cfRule type="cellIs" dxfId="19" priority="1" stopIfTrue="1" operator="equal">
      <formula>"VAYA A LA HOJA INICIO Y SELECIONE EL PERIODO CORRESPONDIENTE A ESTE INFORME"</formula>
    </cfRule>
  </conditionalFormatting>
  <printOptions horizontalCentered="1"/>
  <pageMargins left="0.39370078740157483" right="0.39370078740157483" top="1.7716535433070868" bottom="0.39370078740157483" header="0.19685039370078741" footer="0.19685039370078741"/>
  <pageSetup scale="65" orientation="landscape" r:id="rId1"/>
  <headerFooter scaleWithDoc="0">
    <oddHeader>&amp;C&amp;G</oddHeader>
    <oddFooter>&amp;C&amp;G</oddFooter>
  </headerFooter>
  <rowBreaks count="2" manualBreakCount="2">
    <brk id="35" max="14" man="1"/>
    <brk id="74" max="14" man="1"/>
  </rowBreaks>
  <legacyDrawingHF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D44"/>
  <sheetViews>
    <sheetView showGridLines="0" zoomScaleNormal="100" zoomScaleSheetLayoutView="100" zoomScalePageLayoutView="70" workbookViewId="0">
      <selection activeCell="A28" sqref="A28:O28"/>
    </sheetView>
  </sheetViews>
  <sheetFormatPr baseColWidth="10" defaultRowHeight="13.5"/>
  <cols>
    <col min="1" max="6" width="5" style="1" customWidth="1"/>
    <col min="7" max="7" width="3" style="1" bestFit="1" customWidth="1"/>
    <col min="8" max="8" width="60.28515625" style="1" bestFit="1" customWidth="1"/>
    <col min="9" max="9" width="10" style="1" bestFit="1" customWidth="1"/>
    <col min="10" max="10" width="9" style="121" bestFit="1" customWidth="1"/>
    <col min="11" max="11" width="11" style="1" bestFit="1" customWidth="1"/>
    <col min="12" max="12" width="10" style="1" bestFit="1" customWidth="1"/>
    <col min="13" max="13" width="16.140625" style="121" bestFit="1" customWidth="1"/>
    <col min="14" max="15" width="16.140625" style="1" bestFit="1" customWidth="1"/>
    <col min="16" max="16" width="2.85546875" style="1" customWidth="1"/>
    <col min="17" max="17" width="20.140625" style="1" bestFit="1" customWidth="1"/>
    <col min="18" max="19" width="19" style="1" bestFit="1" customWidth="1"/>
    <col min="20" max="16384" width="11.42578125" style="1"/>
  </cols>
  <sheetData>
    <row r="1" spans="1:15" ht="39" customHeight="1"/>
    <row r="2" spans="1:15" ht="34.9" customHeight="1">
      <c r="A2" s="640" t="s">
        <v>294</v>
      </c>
      <c r="B2" s="641"/>
      <c r="C2" s="641"/>
      <c r="D2" s="641"/>
      <c r="E2" s="641"/>
      <c r="F2" s="641"/>
      <c r="G2" s="641"/>
      <c r="H2" s="641"/>
      <c r="I2" s="641"/>
      <c r="J2" s="641"/>
      <c r="K2" s="641"/>
      <c r="L2" s="641"/>
      <c r="M2" s="641"/>
      <c r="N2" s="641"/>
      <c r="O2" s="642"/>
    </row>
    <row r="3" spans="1:15" ht="7.9" customHeight="1">
      <c r="A3" s="163"/>
      <c r="B3" s="163"/>
      <c r="C3" s="163"/>
      <c r="D3" s="163"/>
      <c r="E3" s="163"/>
      <c r="F3" s="163"/>
      <c r="G3" s="163"/>
      <c r="H3" s="163"/>
      <c r="I3" s="163"/>
      <c r="J3" s="163"/>
      <c r="K3" s="163"/>
      <c r="L3" s="163"/>
      <c r="M3" s="163"/>
      <c r="N3" s="163"/>
      <c r="O3" s="163"/>
    </row>
    <row r="4" spans="1:15" ht="19.149999999999999" customHeight="1">
      <c r="A4" s="177" t="s">
        <v>293</v>
      </c>
      <c r="B4" s="176"/>
      <c r="C4" s="176"/>
      <c r="D4" s="176"/>
      <c r="E4" s="176"/>
      <c r="F4" s="176"/>
      <c r="G4" s="176"/>
      <c r="H4" s="176"/>
      <c r="I4" s="176"/>
      <c r="J4" s="176"/>
      <c r="K4" s="176"/>
      <c r="L4" s="176"/>
      <c r="M4" s="176"/>
      <c r="N4" s="176"/>
      <c r="O4" s="175"/>
    </row>
    <row r="5" spans="1:15" ht="19.149999999999999" customHeight="1">
      <c r="A5" s="682" t="s">
        <v>292</v>
      </c>
      <c r="B5" s="683"/>
      <c r="C5" s="683"/>
      <c r="D5" s="683"/>
      <c r="E5" s="683"/>
      <c r="F5" s="683"/>
      <c r="G5" s="683"/>
      <c r="H5" s="683"/>
      <c r="I5" s="683"/>
      <c r="J5" s="683"/>
      <c r="K5" s="683"/>
      <c r="L5" s="683"/>
      <c r="M5" s="683"/>
      <c r="N5" s="683"/>
      <c r="O5" s="684"/>
    </row>
    <row r="6" spans="1:15" ht="19.899999999999999" customHeight="1">
      <c r="A6" s="658" t="s">
        <v>23</v>
      </c>
      <c r="B6" s="658" t="s">
        <v>227</v>
      </c>
      <c r="C6" s="658" t="s">
        <v>15</v>
      </c>
      <c r="D6" s="658" t="s">
        <v>13</v>
      </c>
      <c r="E6" s="658" t="s">
        <v>14</v>
      </c>
      <c r="F6" s="658" t="s">
        <v>7</v>
      </c>
      <c r="G6" s="658" t="s">
        <v>18</v>
      </c>
      <c r="H6" s="745" t="s">
        <v>8</v>
      </c>
      <c r="I6" s="658" t="s">
        <v>226</v>
      </c>
      <c r="J6" s="750" t="s">
        <v>225</v>
      </c>
      <c r="K6" s="751"/>
      <c r="L6" s="752"/>
      <c r="M6" s="750" t="s">
        <v>224</v>
      </c>
      <c r="N6" s="751"/>
      <c r="O6" s="752"/>
    </row>
    <row r="7" spans="1:15" ht="19.899999999999999" customHeight="1">
      <c r="A7" s="685"/>
      <c r="B7" s="685"/>
      <c r="C7" s="685"/>
      <c r="D7" s="685"/>
      <c r="E7" s="685"/>
      <c r="F7" s="685"/>
      <c r="G7" s="685"/>
      <c r="H7" s="746"/>
      <c r="I7" s="685"/>
      <c r="J7" s="148" t="s">
        <v>210</v>
      </c>
      <c r="K7" s="148" t="s">
        <v>223</v>
      </c>
      <c r="L7" s="148" t="s">
        <v>222</v>
      </c>
      <c r="M7" s="148" t="s">
        <v>221</v>
      </c>
      <c r="N7" s="147" t="s">
        <v>209</v>
      </c>
      <c r="O7" s="147" t="s">
        <v>208</v>
      </c>
    </row>
    <row r="8" spans="1:15" ht="19.899999999999999" customHeight="1">
      <c r="A8" s="146" t="s">
        <v>219</v>
      </c>
      <c r="B8" s="146" t="s">
        <v>251</v>
      </c>
      <c r="C8" s="146" t="s">
        <v>220</v>
      </c>
      <c r="D8" s="146" t="s">
        <v>237</v>
      </c>
      <c r="E8" s="146" t="s">
        <v>220</v>
      </c>
      <c r="F8" s="146" t="s">
        <v>291</v>
      </c>
      <c r="G8" s="146"/>
      <c r="H8" s="174" t="s">
        <v>308</v>
      </c>
      <c r="I8" s="146" t="s">
        <v>46</v>
      </c>
      <c r="J8" s="173" t="s">
        <v>220</v>
      </c>
      <c r="K8" s="173" t="s">
        <v>851</v>
      </c>
      <c r="L8" s="173" t="s">
        <v>220</v>
      </c>
      <c r="M8" s="172">
        <v>1500000</v>
      </c>
      <c r="N8" s="171">
        <v>146484.25</v>
      </c>
      <c r="O8" s="171">
        <v>146424.25</v>
      </c>
    </row>
    <row r="9" spans="1:15" ht="12.75" customHeight="1">
      <c r="A9" s="753" t="s">
        <v>307</v>
      </c>
      <c r="B9" s="754"/>
      <c r="C9" s="754"/>
      <c r="D9" s="754"/>
      <c r="E9" s="754"/>
      <c r="F9" s="754"/>
      <c r="G9" s="754"/>
      <c r="H9" s="754"/>
      <c r="I9" s="754"/>
      <c r="J9" s="754"/>
      <c r="K9" s="754"/>
      <c r="L9" s="754"/>
      <c r="M9" s="754"/>
      <c r="N9" s="754"/>
      <c r="O9" s="755"/>
    </row>
    <row r="10" spans="1:15" ht="13.5" customHeight="1">
      <c r="A10" s="767" t="s">
        <v>212</v>
      </c>
      <c r="B10" s="768"/>
      <c r="C10" s="768"/>
      <c r="D10" s="768"/>
      <c r="E10" s="768"/>
      <c r="F10" s="768"/>
      <c r="G10" s="768"/>
      <c r="H10" s="768"/>
      <c r="I10" s="768"/>
      <c r="J10" s="768"/>
      <c r="K10" s="768"/>
      <c r="L10" s="768"/>
      <c r="M10" s="768"/>
      <c r="N10" s="768"/>
      <c r="O10" s="769"/>
    </row>
    <row r="11" spans="1:15" ht="15" customHeight="1">
      <c r="A11" s="747" t="s">
        <v>306</v>
      </c>
      <c r="B11" s="748"/>
      <c r="C11" s="748"/>
      <c r="D11" s="748"/>
      <c r="E11" s="748"/>
      <c r="F11" s="748"/>
      <c r="G11" s="748"/>
      <c r="H11" s="748"/>
      <c r="I11" s="748"/>
      <c r="J11" s="748"/>
      <c r="K11" s="748"/>
      <c r="L11" s="748"/>
      <c r="M11" s="748"/>
      <c r="N11" s="748"/>
      <c r="O11" s="749"/>
    </row>
    <row r="12" spans="1:15" ht="13.5" customHeight="1">
      <c r="A12" s="753" t="s">
        <v>228</v>
      </c>
      <c r="B12" s="754"/>
      <c r="C12" s="754"/>
      <c r="D12" s="754"/>
      <c r="E12" s="754"/>
      <c r="F12" s="754"/>
      <c r="G12" s="754"/>
      <c r="H12" s="754"/>
      <c r="I12" s="754"/>
      <c r="J12" s="754"/>
      <c r="K12" s="754"/>
      <c r="L12" s="754"/>
      <c r="M12" s="754"/>
      <c r="N12" s="754"/>
      <c r="O12" s="755"/>
    </row>
    <row r="13" spans="1:15" ht="13.5" customHeight="1">
      <c r="A13" s="658" t="s">
        <v>23</v>
      </c>
      <c r="B13" s="658" t="s">
        <v>227</v>
      </c>
      <c r="C13" s="658" t="s">
        <v>15</v>
      </c>
      <c r="D13" s="658" t="s">
        <v>13</v>
      </c>
      <c r="E13" s="658" t="s">
        <v>14</v>
      </c>
      <c r="F13" s="658" t="s">
        <v>7</v>
      </c>
      <c r="G13" s="658" t="s">
        <v>18</v>
      </c>
      <c r="H13" s="745" t="s">
        <v>8</v>
      </c>
      <c r="I13" s="658" t="s">
        <v>226</v>
      </c>
      <c r="J13" s="750" t="s">
        <v>225</v>
      </c>
      <c r="K13" s="751"/>
      <c r="L13" s="752"/>
      <c r="M13" s="750" t="s">
        <v>224</v>
      </c>
      <c r="N13" s="751"/>
      <c r="O13" s="752"/>
    </row>
    <row r="14" spans="1:15" ht="13.5" customHeight="1">
      <c r="A14" s="685"/>
      <c r="B14" s="685"/>
      <c r="C14" s="685"/>
      <c r="D14" s="685"/>
      <c r="E14" s="685"/>
      <c r="F14" s="685"/>
      <c r="G14" s="685"/>
      <c r="H14" s="746"/>
      <c r="I14" s="685"/>
      <c r="J14" s="148" t="s">
        <v>210</v>
      </c>
      <c r="K14" s="148" t="s">
        <v>223</v>
      </c>
      <c r="L14" s="148" t="s">
        <v>222</v>
      </c>
      <c r="M14" s="148" t="s">
        <v>221</v>
      </c>
      <c r="N14" s="147" t="s">
        <v>209</v>
      </c>
      <c r="O14" s="147" t="s">
        <v>208</v>
      </c>
    </row>
    <row r="15" spans="1:15" s="169" customFormat="1" ht="15" customHeight="1">
      <c r="A15" s="146" t="s">
        <v>219</v>
      </c>
      <c r="B15" s="146" t="s">
        <v>251</v>
      </c>
      <c r="C15" s="146" t="s">
        <v>220</v>
      </c>
      <c r="D15" s="146" t="s">
        <v>237</v>
      </c>
      <c r="E15" s="146" t="s">
        <v>220</v>
      </c>
      <c r="F15" s="146" t="s">
        <v>285</v>
      </c>
      <c r="G15" s="146"/>
      <c r="H15" s="170" t="s">
        <v>51</v>
      </c>
      <c r="I15" s="146" t="s">
        <v>52</v>
      </c>
      <c r="J15" s="143" t="s">
        <v>305</v>
      </c>
      <c r="K15" s="143" t="s">
        <v>305</v>
      </c>
      <c r="L15" s="143" t="s">
        <v>304</v>
      </c>
      <c r="M15" s="142">
        <v>84532265</v>
      </c>
      <c r="N15" s="141">
        <v>35855805.149999999</v>
      </c>
      <c r="O15" s="141">
        <v>35855805.149999999</v>
      </c>
    </row>
    <row r="16" spans="1:15" ht="15.75" customHeight="1">
      <c r="A16" s="764" t="s">
        <v>303</v>
      </c>
      <c r="B16" s="765"/>
      <c r="C16" s="765"/>
      <c r="D16" s="765"/>
      <c r="E16" s="765"/>
      <c r="F16" s="765"/>
      <c r="G16" s="765"/>
      <c r="H16" s="765"/>
      <c r="I16" s="765"/>
      <c r="J16" s="765"/>
      <c r="K16" s="765"/>
      <c r="L16" s="765"/>
      <c r="M16" s="765"/>
      <c r="N16" s="765"/>
      <c r="O16" s="766"/>
    </row>
    <row r="17" spans="1:30" s="121" customFormat="1" ht="13.5" customHeight="1">
      <c r="A17" s="770" t="s">
        <v>261</v>
      </c>
      <c r="B17" s="771"/>
      <c r="C17" s="771"/>
      <c r="D17" s="771"/>
      <c r="E17" s="771"/>
      <c r="F17" s="771"/>
      <c r="G17" s="771"/>
      <c r="H17" s="771"/>
      <c r="I17" s="771"/>
      <c r="J17" s="771"/>
      <c r="K17" s="771"/>
      <c r="L17" s="771"/>
      <c r="M17" s="771"/>
      <c r="N17" s="771"/>
      <c r="O17" s="772"/>
    </row>
    <row r="18" spans="1:30" ht="33" customHeight="1">
      <c r="A18" s="747" t="s">
        <v>302</v>
      </c>
      <c r="B18" s="748"/>
      <c r="C18" s="748"/>
      <c r="D18" s="748"/>
      <c r="E18" s="748"/>
      <c r="F18" s="748"/>
      <c r="G18" s="748"/>
      <c r="H18" s="748"/>
      <c r="I18" s="748"/>
      <c r="J18" s="748"/>
      <c r="K18" s="748"/>
      <c r="L18" s="748"/>
      <c r="M18" s="748"/>
      <c r="N18" s="748"/>
      <c r="O18" s="749"/>
    </row>
    <row r="19" spans="1:30" ht="35.25" customHeight="1">
      <c r="A19" s="747" t="s">
        <v>852</v>
      </c>
      <c r="B19" s="748"/>
      <c r="C19" s="748"/>
      <c r="D19" s="748"/>
      <c r="E19" s="748"/>
      <c r="F19" s="748"/>
      <c r="G19" s="748"/>
      <c r="H19" s="748"/>
      <c r="I19" s="748"/>
      <c r="J19" s="748"/>
      <c r="K19" s="748"/>
      <c r="L19" s="748"/>
      <c r="M19" s="748"/>
      <c r="N19" s="748"/>
      <c r="O19" s="749"/>
    </row>
    <row r="20" spans="1:30" ht="21.75" customHeight="1">
      <c r="A20" s="747" t="s">
        <v>301</v>
      </c>
      <c r="B20" s="748"/>
      <c r="C20" s="748"/>
      <c r="D20" s="748"/>
      <c r="E20" s="748"/>
      <c r="F20" s="748"/>
      <c r="G20" s="748"/>
      <c r="H20" s="748"/>
      <c r="I20" s="748"/>
      <c r="J20" s="748"/>
      <c r="K20" s="748"/>
      <c r="L20" s="748"/>
      <c r="M20" s="748"/>
      <c r="N20" s="748"/>
      <c r="O20" s="749"/>
    </row>
    <row r="21" spans="1:30" ht="13.5" customHeight="1">
      <c r="A21" s="747" t="s">
        <v>300</v>
      </c>
      <c r="B21" s="748"/>
      <c r="C21" s="748"/>
      <c r="D21" s="748"/>
      <c r="E21" s="748"/>
      <c r="F21" s="748"/>
      <c r="G21" s="748"/>
      <c r="H21" s="748"/>
      <c r="I21" s="748"/>
      <c r="J21" s="748"/>
      <c r="K21" s="748"/>
      <c r="L21" s="748"/>
      <c r="M21" s="748"/>
      <c r="N21" s="748"/>
      <c r="O21" s="749"/>
    </row>
    <row r="22" spans="1:30" ht="12.75" customHeight="1">
      <c r="A22" s="753" t="s">
        <v>228</v>
      </c>
      <c r="B22" s="754"/>
      <c r="C22" s="754"/>
      <c r="D22" s="754"/>
      <c r="E22" s="754"/>
      <c r="F22" s="754"/>
      <c r="G22" s="754"/>
      <c r="H22" s="754"/>
      <c r="I22" s="754"/>
      <c r="J22" s="754"/>
      <c r="K22" s="754"/>
      <c r="L22" s="754"/>
      <c r="M22" s="754"/>
      <c r="N22" s="754"/>
      <c r="O22" s="755"/>
    </row>
    <row r="23" spans="1:30">
      <c r="A23" s="658" t="s">
        <v>23</v>
      </c>
      <c r="B23" s="658" t="s">
        <v>227</v>
      </c>
      <c r="C23" s="658" t="s">
        <v>15</v>
      </c>
      <c r="D23" s="658" t="s">
        <v>13</v>
      </c>
      <c r="E23" s="658" t="s">
        <v>14</v>
      </c>
      <c r="F23" s="658" t="s">
        <v>7</v>
      </c>
      <c r="G23" s="658" t="s">
        <v>18</v>
      </c>
      <c r="H23" s="745" t="s">
        <v>8</v>
      </c>
      <c r="I23" s="658" t="s">
        <v>226</v>
      </c>
      <c r="J23" s="750" t="s">
        <v>225</v>
      </c>
      <c r="K23" s="751"/>
      <c r="L23" s="752"/>
      <c r="M23" s="750" t="s">
        <v>224</v>
      </c>
      <c r="N23" s="751"/>
      <c r="O23" s="752"/>
    </row>
    <row r="24" spans="1:30">
      <c r="A24" s="685"/>
      <c r="B24" s="685"/>
      <c r="C24" s="685"/>
      <c r="D24" s="685"/>
      <c r="E24" s="685"/>
      <c r="F24" s="685"/>
      <c r="G24" s="685"/>
      <c r="H24" s="746"/>
      <c r="I24" s="685"/>
      <c r="J24" s="148" t="s">
        <v>210</v>
      </c>
      <c r="K24" s="148" t="s">
        <v>223</v>
      </c>
      <c r="L24" s="148" t="s">
        <v>222</v>
      </c>
      <c r="M24" s="148" t="s">
        <v>221</v>
      </c>
      <c r="N24" s="147" t="s">
        <v>209</v>
      </c>
      <c r="O24" s="147" t="s">
        <v>208</v>
      </c>
    </row>
    <row r="25" spans="1:30" ht="28.5" customHeight="1">
      <c r="A25" s="146" t="s">
        <v>219</v>
      </c>
      <c r="B25" s="146" t="s">
        <v>218</v>
      </c>
      <c r="C25" s="146" t="s">
        <v>220</v>
      </c>
      <c r="D25" s="146" t="s">
        <v>237</v>
      </c>
      <c r="E25" s="146" t="s">
        <v>219</v>
      </c>
      <c r="F25" s="146" t="s">
        <v>299</v>
      </c>
      <c r="G25" s="146"/>
      <c r="H25" s="145" t="s">
        <v>53</v>
      </c>
      <c r="I25" s="146" t="s">
        <v>54</v>
      </c>
      <c r="J25" s="144" t="s">
        <v>220</v>
      </c>
      <c r="K25" s="144" t="s">
        <v>220</v>
      </c>
      <c r="L25" s="144" t="s">
        <v>220</v>
      </c>
      <c r="M25" s="152">
        <v>92024798</v>
      </c>
      <c r="N25" s="154">
        <v>47673058.109999992</v>
      </c>
      <c r="O25" s="154">
        <v>47673058.109999992</v>
      </c>
    </row>
    <row r="26" spans="1:30" s="168" customFormat="1" ht="16.5" customHeight="1">
      <c r="A26" s="776" t="s">
        <v>298</v>
      </c>
      <c r="B26" s="777"/>
      <c r="C26" s="777"/>
      <c r="D26" s="777"/>
      <c r="E26" s="777"/>
      <c r="F26" s="777"/>
      <c r="G26" s="777"/>
      <c r="H26" s="777"/>
      <c r="I26" s="777"/>
      <c r="J26" s="777"/>
      <c r="K26" s="777"/>
      <c r="L26" s="777"/>
      <c r="M26" s="777"/>
      <c r="N26" s="777"/>
      <c r="O26" s="778"/>
    </row>
    <row r="27" spans="1:30" s="121" customFormat="1" ht="15" customHeight="1">
      <c r="A27" s="776" t="s">
        <v>261</v>
      </c>
      <c r="B27" s="777"/>
      <c r="C27" s="777"/>
      <c r="D27" s="777"/>
      <c r="E27" s="777"/>
      <c r="F27" s="777"/>
      <c r="G27" s="777"/>
      <c r="H27" s="777"/>
      <c r="I27" s="777"/>
      <c r="J27" s="777"/>
      <c r="K27" s="777"/>
      <c r="L27" s="777"/>
      <c r="M27" s="777"/>
      <c r="N27" s="777"/>
      <c r="O27" s="778"/>
    </row>
    <row r="28" spans="1:30" s="121" customFormat="1" ht="51.75" customHeight="1">
      <c r="A28" s="776" t="s">
        <v>297</v>
      </c>
      <c r="B28" s="777"/>
      <c r="C28" s="777"/>
      <c r="D28" s="777"/>
      <c r="E28" s="777"/>
      <c r="F28" s="777"/>
      <c r="G28" s="777"/>
      <c r="H28" s="777"/>
      <c r="I28" s="777"/>
      <c r="J28" s="777"/>
      <c r="K28" s="777"/>
      <c r="L28" s="777"/>
      <c r="M28" s="777"/>
      <c r="N28" s="777"/>
      <c r="O28" s="778"/>
    </row>
    <row r="29" spans="1:30" s="121" customFormat="1" ht="14.25" customHeight="1">
      <c r="A29" s="776" t="s">
        <v>245</v>
      </c>
      <c r="B29" s="777"/>
      <c r="C29" s="777"/>
      <c r="D29" s="777"/>
      <c r="E29" s="777"/>
      <c r="F29" s="777"/>
      <c r="G29" s="777"/>
      <c r="H29" s="777"/>
      <c r="I29" s="777"/>
      <c r="J29" s="777"/>
      <c r="K29" s="777"/>
      <c r="L29" s="777"/>
      <c r="M29" s="777"/>
      <c r="N29" s="777"/>
      <c r="O29" s="778"/>
    </row>
    <row r="30" spans="1:30" s="121" customFormat="1" ht="12.75" customHeight="1">
      <c r="A30" s="776" t="s">
        <v>296</v>
      </c>
      <c r="B30" s="777"/>
      <c r="C30" s="777"/>
      <c r="D30" s="777"/>
      <c r="E30" s="777"/>
      <c r="F30" s="777"/>
      <c r="G30" s="777"/>
      <c r="H30" s="777"/>
      <c r="I30" s="777"/>
      <c r="J30" s="777"/>
      <c r="K30" s="777"/>
      <c r="L30" s="777"/>
      <c r="M30" s="777"/>
      <c r="N30" s="777"/>
      <c r="O30" s="778"/>
    </row>
    <row r="31" spans="1:30" s="121" customFormat="1" ht="27.75" customHeight="1">
      <c r="A31" s="773" t="s">
        <v>295</v>
      </c>
      <c r="B31" s="774"/>
      <c r="C31" s="774"/>
      <c r="D31" s="774"/>
      <c r="E31" s="774"/>
      <c r="F31" s="774"/>
      <c r="G31" s="774"/>
      <c r="H31" s="774"/>
      <c r="I31" s="774"/>
      <c r="J31" s="774"/>
      <c r="K31" s="774"/>
      <c r="L31" s="774"/>
      <c r="M31" s="774"/>
      <c r="N31" s="774"/>
      <c r="O31" s="775"/>
    </row>
    <row r="32" spans="1:30">
      <c r="P32" s="759"/>
      <c r="Q32" s="759"/>
      <c r="R32" s="759"/>
      <c r="S32" s="759"/>
      <c r="T32" s="759"/>
      <c r="U32" s="759"/>
      <c r="V32" s="759"/>
      <c r="W32" s="759"/>
      <c r="X32" s="759"/>
      <c r="Y32" s="759"/>
      <c r="Z32" s="759"/>
      <c r="AA32" s="759"/>
      <c r="AB32" s="167"/>
      <c r="AC32" s="122"/>
      <c r="AD32" s="122"/>
    </row>
    <row r="42" spans="17:19">
      <c r="Q42" s="166"/>
      <c r="R42" s="165"/>
      <c r="S42" s="164"/>
    </row>
    <row r="44" spans="17:19">
      <c r="Q44" s="140"/>
      <c r="R44" s="140"/>
      <c r="S44" s="140"/>
    </row>
  </sheetData>
  <mergeCells count="54">
    <mergeCell ref="P32:W32"/>
    <mergeCell ref="X32:AA32"/>
    <mergeCell ref="A31:O31"/>
    <mergeCell ref="A18:O18"/>
    <mergeCell ref="A19:O19"/>
    <mergeCell ref="A21:O21"/>
    <mergeCell ref="A20:O20"/>
    <mergeCell ref="A28:O28"/>
    <mergeCell ref="A30:O30"/>
    <mergeCell ref="A23:A24"/>
    <mergeCell ref="A26:O26"/>
    <mergeCell ref="A27:O27"/>
    <mergeCell ref="A29:O29"/>
    <mergeCell ref="A22:O22"/>
    <mergeCell ref="F23:F24"/>
    <mergeCell ref="G23:G24"/>
    <mergeCell ref="A2:O2"/>
    <mergeCell ref="A6:A7"/>
    <mergeCell ref="B6:B7"/>
    <mergeCell ref="C6:C7"/>
    <mergeCell ref="D6:D7"/>
    <mergeCell ref="E6:E7"/>
    <mergeCell ref="F6:F7"/>
    <mergeCell ref="G6:G7"/>
    <mergeCell ref="H6:H7"/>
    <mergeCell ref="I6:I7"/>
    <mergeCell ref="A5:O5"/>
    <mergeCell ref="J6:L6"/>
    <mergeCell ref="M6:O6"/>
    <mergeCell ref="A9:O9"/>
    <mergeCell ref="A10:O10"/>
    <mergeCell ref="A11:O11"/>
    <mergeCell ref="A12:O12"/>
    <mergeCell ref="A17:O17"/>
    <mergeCell ref="I13:I14"/>
    <mergeCell ref="J13:L13"/>
    <mergeCell ref="M13:O13"/>
    <mergeCell ref="A13:A14"/>
    <mergeCell ref="B13:B14"/>
    <mergeCell ref="C13:C14"/>
    <mergeCell ref="D13:D14"/>
    <mergeCell ref="E13:E14"/>
    <mergeCell ref="F13:F14"/>
    <mergeCell ref="G13:G14"/>
    <mergeCell ref="H13:H14"/>
    <mergeCell ref="H23:H24"/>
    <mergeCell ref="J23:L23"/>
    <mergeCell ref="M23:O23"/>
    <mergeCell ref="I23:I24"/>
    <mergeCell ref="A16:O16"/>
    <mergeCell ref="B23:B24"/>
    <mergeCell ref="C23:C24"/>
    <mergeCell ref="D23:D24"/>
    <mergeCell ref="E23:E24"/>
  </mergeCells>
  <conditionalFormatting sqref="A5">
    <cfRule type="cellIs" dxfId="18" priority="1" stopIfTrue="1" operator="equal">
      <formula>"VAYA A LA HOJA INICIO Y SELECIONE EL PERIODO CORRESPONDIENTE A ESTE INFORME"</formula>
    </cfRule>
  </conditionalFormatting>
  <printOptions horizontalCentered="1"/>
  <pageMargins left="0.39370078740157483" right="0.39370078740157483" top="1.7716535433070868" bottom="0.39370078740157483" header="0.19685039370078741" footer="0.19685039370078741"/>
  <pageSetup scale="70" orientation="landscape" r:id="rId1"/>
  <headerFooter scaleWithDoc="0">
    <oddHeader>&amp;C&amp;G</oddHeader>
    <oddFooter>&amp;C&amp;G</oddFooter>
  </headerFooter>
  <legacyDrawingHF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P31"/>
  <sheetViews>
    <sheetView showGridLines="0" view="pageLayout" zoomScale="85" zoomScaleNormal="100" zoomScaleSheetLayoutView="100" zoomScalePageLayoutView="85" workbookViewId="0">
      <selection activeCell="A27" sqref="A27:O27"/>
    </sheetView>
  </sheetViews>
  <sheetFormatPr baseColWidth="10" defaultRowHeight="13.5"/>
  <cols>
    <col min="1" max="1" width="4.28515625" style="1" customWidth="1"/>
    <col min="2" max="2" width="3" style="1" customWidth="1"/>
    <col min="3" max="3" width="3.28515625" style="1" customWidth="1"/>
    <col min="4" max="5" width="3.5703125" style="1" customWidth="1"/>
    <col min="6" max="6" width="4" style="1" customWidth="1"/>
    <col min="7" max="7" width="3" style="1" customWidth="1"/>
    <col min="8" max="8" width="36.7109375" style="1" bestFit="1" customWidth="1"/>
    <col min="9" max="9" width="12.85546875" style="1" customWidth="1"/>
    <col min="10" max="10" width="10.140625" style="121" customWidth="1"/>
    <col min="11" max="11" width="12.85546875" style="1" customWidth="1"/>
    <col min="12" max="12" width="12.7109375" style="1" customWidth="1"/>
    <col min="13" max="13" width="16.140625" style="121" bestFit="1" customWidth="1"/>
    <col min="14" max="15" width="16.140625" style="1" bestFit="1" customWidth="1"/>
    <col min="16" max="16" width="2.85546875" style="1" customWidth="1"/>
    <col min="17" max="16384" width="11.42578125" style="1"/>
  </cols>
  <sheetData>
    <row r="1" spans="1:15" ht="39" customHeight="1"/>
    <row r="2" spans="1:15" ht="34.9" customHeight="1">
      <c r="A2" s="640" t="s">
        <v>294</v>
      </c>
      <c r="B2" s="641"/>
      <c r="C2" s="641"/>
      <c r="D2" s="641"/>
      <c r="E2" s="641"/>
      <c r="F2" s="641"/>
      <c r="G2" s="641"/>
      <c r="H2" s="641"/>
      <c r="I2" s="641"/>
      <c r="J2" s="641"/>
      <c r="K2" s="641"/>
      <c r="L2" s="641"/>
      <c r="M2" s="641"/>
      <c r="N2" s="641"/>
      <c r="O2" s="642"/>
    </row>
    <row r="3" spans="1:15" ht="7.9" customHeight="1">
      <c r="A3" s="163"/>
      <c r="B3" s="163"/>
      <c r="C3" s="163"/>
      <c r="D3" s="163"/>
      <c r="E3" s="163"/>
      <c r="F3" s="163"/>
      <c r="G3" s="163"/>
      <c r="H3" s="163"/>
      <c r="I3" s="163"/>
      <c r="J3" s="163"/>
      <c r="K3" s="163"/>
      <c r="L3" s="163"/>
      <c r="M3" s="163"/>
      <c r="N3" s="163"/>
      <c r="O3" s="163"/>
    </row>
    <row r="4" spans="1:15" ht="19.149999999999999" customHeight="1">
      <c r="A4" s="177" t="s">
        <v>293</v>
      </c>
      <c r="B4" s="176"/>
      <c r="C4" s="176"/>
      <c r="D4" s="176"/>
      <c r="E4" s="176"/>
      <c r="F4" s="176"/>
      <c r="G4" s="176"/>
      <c r="H4" s="176"/>
      <c r="I4" s="176"/>
      <c r="J4" s="176"/>
      <c r="K4" s="176"/>
      <c r="L4" s="176"/>
      <c r="M4" s="176"/>
      <c r="N4" s="176"/>
      <c r="O4" s="175"/>
    </row>
    <row r="5" spans="1:15" ht="19.149999999999999" customHeight="1">
      <c r="A5" s="682" t="s">
        <v>292</v>
      </c>
      <c r="B5" s="683"/>
      <c r="C5" s="683"/>
      <c r="D5" s="683"/>
      <c r="E5" s="683"/>
      <c r="F5" s="683"/>
      <c r="G5" s="683"/>
      <c r="H5" s="683"/>
      <c r="I5" s="683"/>
      <c r="J5" s="683"/>
      <c r="K5" s="683"/>
      <c r="L5" s="683"/>
      <c r="M5" s="683"/>
      <c r="N5" s="683"/>
      <c r="O5" s="684"/>
    </row>
    <row r="6" spans="1:15" ht="19.899999999999999" customHeight="1">
      <c r="A6" s="658" t="s">
        <v>23</v>
      </c>
      <c r="B6" s="658" t="s">
        <v>227</v>
      </c>
      <c r="C6" s="658" t="s">
        <v>15</v>
      </c>
      <c r="D6" s="658" t="s">
        <v>13</v>
      </c>
      <c r="E6" s="658" t="s">
        <v>14</v>
      </c>
      <c r="F6" s="658" t="s">
        <v>7</v>
      </c>
      <c r="G6" s="658" t="s">
        <v>18</v>
      </c>
      <c r="H6" s="745" t="s">
        <v>8</v>
      </c>
      <c r="I6" s="658" t="s">
        <v>226</v>
      </c>
      <c r="J6" s="750" t="s">
        <v>225</v>
      </c>
      <c r="K6" s="751"/>
      <c r="L6" s="752"/>
      <c r="M6" s="750" t="s">
        <v>224</v>
      </c>
      <c r="N6" s="751"/>
      <c r="O6" s="752"/>
    </row>
    <row r="7" spans="1:15" ht="19.899999999999999" customHeight="1">
      <c r="A7" s="685"/>
      <c r="B7" s="685"/>
      <c r="C7" s="685"/>
      <c r="D7" s="685"/>
      <c r="E7" s="685"/>
      <c r="F7" s="685"/>
      <c r="G7" s="685"/>
      <c r="H7" s="746"/>
      <c r="I7" s="685"/>
      <c r="J7" s="148" t="s">
        <v>210</v>
      </c>
      <c r="K7" s="148" t="s">
        <v>223</v>
      </c>
      <c r="L7" s="148" t="s">
        <v>222</v>
      </c>
      <c r="M7" s="148" t="s">
        <v>221</v>
      </c>
      <c r="N7" s="147" t="s">
        <v>209</v>
      </c>
      <c r="O7" s="147" t="s">
        <v>208</v>
      </c>
    </row>
    <row r="8" spans="1:15" s="169" customFormat="1" ht="41.25" customHeight="1">
      <c r="A8" s="146" t="s">
        <v>251</v>
      </c>
      <c r="B8" s="146" t="s">
        <v>250</v>
      </c>
      <c r="C8" s="146" t="s">
        <v>251</v>
      </c>
      <c r="D8" s="146" t="s">
        <v>220</v>
      </c>
      <c r="E8" s="146" t="s">
        <v>220</v>
      </c>
      <c r="F8" s="146" t="s">
        <v>265</v>
      </c>
      <c r="G8" s="146"/>
      <c r="H8" s="145" t="s">
        <v>55</v>
      </c>
      <c r="I8" s="146" t="s">
        <v>316</v>
      </c>
      <c r="J8" s="184" t="s">
        <v>315</v>
      </c>
      <c r="K8" s="184">
        <v>50</v>
      </c>
      <c r="L8" s="184">
        <v>1300</v>
      </c>
      <c r="M8" s="183">
        <v>43236855</v>
      </c>
      <c r="N8" s="182">
        <v>12725403.82</v>
      </c>
      <c r="O8" s="182">
        <v>12725403.82</v>
      </c>
    </row>
    <row r="9" spans="1:15">
      <c r="A9" s="782"/>
      <c r="B9" s="783"/>
      <c r="C9" s="783"/>
      <c r="D9" s="783"/>
      <c r="E9" s="783"/>
      <c r="F9" s="783"/>
      <c r="G9" s="783"/>
      <c r="H9" s="783"/>
      <c r="I9" s="783"/>
      <c r="J9" s="783"/>
      <c r="K9" s="783"/>
      <c r="L9" s="783"/>
      <c r="M9" s="783"/>
      <c r="N9" s="783"/>
      <c r="O9" s="784"/>
    </row>
    <row r="10" spans="1:15" ht="27" customHeight="1">
      <c r="A10" s="779" t="s">
        <v>853</v>
      </c>
      <c r="B10" s="780"/>
      <c r="C10" s="780"/>
      <c r="D10" s="780"/>
      <c r="E10" s="780"/>
      <c r="F10" s="780"/>
      <c r="G10" s="780"/>
      <c r="H10" s="780"/>
      <c r="I10" s="780"/>
      <c r="J10" s="780"/>
      <c r="K10" s="780"/>
      <c r="L10" s="780"/>
      <c r="M10" s="780"/>
      <c r="N10" s="780"/>
      <c r="O10" s="781"/>
    </row>
    <row r="11" spans="1:15">
      <c r="A11" s="139"/>
      <c r="B11" s="138"/>
      <c r="C11" s="138"/>
      <c r="D11" s="138"/>
      <c r="E11" s="138"/>
      <c r="F11" s="138"/>
      <c r="G11" s="138"/>
      <c r="H11" s="138"/>
      <c r="I11" s="138"/>
      <c r="J11" s="296"/>
      <c r="K11" s="138"/>
      <c r="L11" s="138"/>
      <c r="M11" s="296"/>
      <c r="N11" s="138"/>
      <c r="O11" s="137"/>
    </row>
    <row r="12" spans="1:15" s="121" customFormat="1">
      <c r="A12" s="785" t="s">
        <v>261</v>
      </c>
      <c r="B12" s="786"/>
      <c r="C12" s="786"/>
      <c r="D12" s="786"/>
      <c r="E12" s="786"/>
      <c r="F12" s="786"/>
      <c r="G12" s="786"/>
      <c r="H12" s="786"/>
      <c r="I12" s="786"/>
      <c r="J12" s="786"/>
      <c r="K12" s="786"/>
      <c r="L12" s="786"/>
      <c r="M12" s="786"/>
      <c r="N12" s="786"/>
      <c r="O12" s="787"/>
    </row>
    <row r="13" spans="1:15" ht="38.25" customHeight="1">
      <c r="A13" s="779" t="s">
        <v>314</v>
      </c>
      <c r="B13" s="780"/>
      <c r="C13" s="780"/>
      <c r="D13" s="780"/>
      <c r="E13" s="780"/>
      <c r="F13" s="780"/>
      <c r="G13" s="780"/>
      <c r="H13" s="780"/>
      <c r="I13" s="780"/>
      <c r="J13" s="780"/>
      <c r="K13" s="780"/>
      <c r="L13" s="780"/>
      <c r="M13" s="780"/>
      <c r="N13" s="780"/>
      <c r="O13" s="781"/>
    </row>
    <row r="14" spans="1:15" ht="12.75" customHeight="1">
      <c r="A14" s="139"/>
      <c r="B14" s="138"/>
      <c r="C14" s="138"/>
      <c r="D14" s="138"/>
      <c r="E14" s="138"/>
      <c r="F14" s="138"/>
      <c r="G14" s="138"/>
      <c r="H14" s="138"/>
      <c r="I14" s="138"/>
      <c r="J14" s="296"/>
      <c r="K14" s="138"/>
      <c r="L14" s="138"/>
      <c r="M14" s="296"/>
      <c r="N14" s="138"/>
      <c r="O14" s="137"/>
    </row>
    <row r="15" spans="1:15" s="121" customFormat="1">
      <c r="A15" s="788" t="s">
        <v>228</v>
      </c>
      <c r="B15" s="789"/>
      <c r="C15" s="789"/>
      <c r="D15" s="789"/>
      <c r="E15" s="789"/>
      <c r="F15" s="789"/>
      <c r="G15" s="789"/>
      <c r="H15" s="789"/>
      <c r="I15" s="789"/>
      <c r="J15" s="789"/>
      <c r="K15" s="789"/>
      <c r="L15" s="789"/>
      <c r="M15" s="789"/>
      <c r="N15" s="789"/>
      <c r="O15" s="790"/>
    </row>
    <row r="16" spans="1:15" s="121" customFormat="1">
      <c r="A16" s="151"/>
      <c r="B16" s="150"/>
      <c r="C16" s="150"/>
      <c r="D16" s="150"/>
      <c r="E16" s="150"/>
      <c r="F16" s="150"/>
      <c r="G16" s="150"/>
      <c r="H16" s="150"/>
      <c r="I16" s="150"/>
      <c r="J16" s="150"/>
      <c r="K16" s="150"/>
      <c r="L16" s="150"/>
      <c r="M16" s="150"/>
      <c r="N16" s="150"/>
      <c r="O16" s="149"/>
    </row>
    <row r="17" spans="1:16" s="121" customFormat="1">
      <c r="A17" s="658" t="s">
        <v>23</v>
      </c>
      <c r="B17" s="658" t="s">
        <v>227</v>
      </c>
      <c r="C17" s="658" t="s">
        <v>15</v>
      </c>
      <c r="D17" s="658" t="s">
        <v>13</v>
      </c>
      <c r="E17" s="658" t="s">
        <v>14</v>
      </c>
      <c r="F17" s="658" t="s">
        <v>7</v>
      </c>
      <c r="G17" s="658" t="s">
        <v>18</v>
      </c>
      <c r="H17" s="745" t="s">
        <v>8</v>
      </c>
      <c r="I17" s="658" t="s">
        <v>226</v>
      </c>
      <c r="J17" s="750" t="s">
        <v>225</v>
      </c>
      <c r="K17" s="751"/>
      <c r="L17" s="752"/>
      <c r="M17" s="750" t="s">
        <v>224</v>
      </c>
      <c r="N17" s="751"/>
      <c r="O17" s="752"/>
    </row>
    <row r="18" spans="1:16">
      <c r="A18" s="685"/>
      <c r="B18" s="685"/>
      <c r="C18" s="685"/>
      <c r="D18" s="685"/>
      <c r="E18" s="685"/>
      <c r="F18" s="685"/>
      <c r="G18" s="685"/>
      <c r="H18" s="746"/>
      <c r="I18" s="685"/>
      <c r="J18" s="148" t="s">
        <v>210</v>
      </c>
      <c r="K18" s="148" t="s">
        <v>223</v>
      </c>
      <c r="L18" s="148" t="s">
        <v>222</v>
      </c>
      <c r="M18" s="148" t="s">
        <v>221</v>
      </c>
      <c r="N18" s="147" t="s">
        <v>209</v>
      </c>
      <c r="O18" s="147" t="s">
        <v>208</v>
      </c>
    </row>
    <row r="19" spans="1:16" s="169" customFormat="1" ht="15" customHeight="1">
      <c r="A19" s="146" t="s">
        <v>251</v>
      </c>
      <c r="B19" s="146" t="s">
        <v>218</v>
      </c>
      <c r="C19" s="146" t="s">
        <v>251</v>
      </c>
      <c r="D19" s="146" t="s">
        <v>217</v>
      </c>
      <c r="E19" s="146" t="s">
        <v>251</v>
      </c>
      <c r="F19" s="146" t="s">
        <v>291</v>
      </c>
      <c r="G19" s="146"/>
      <c r="H19" s="145" t="s">
        <v>56</v>
      </c>
      <c r="I19" s="146" t="s">
        <v>313</v>
      </c>
      <c r="J19" s="143" t="s">
        <v>312</v>
      </c>
      <c r="K19" s="143">
        <v>300</v>
      </c>
      <c r="L19" s="143">
        <v>871</v>
      </c>
      <c r="M19" s="142">
        <v>3590831</v>
      </c>
      <c r="N19" s="141">
        <v>1399029.82</v>
      </c>
      <c r="O19" s="141">
        <v>1399029.82</v>
      </c>
    </row>
    <row r="20" spans="1:16">
      <c r="A20" s="782"/>
      <c r="B20" s="783"/>
      <c r="C20" s="783"/>
      <c r="D20" s="783"/>
      <c r="E20" s="783"/>
      <c r="F20" s="783"/>
      <c r="G20" s="783"/>
      <c r="H20" s="783"/>
      <c r="I20" s="783"/>
      <c r="J20" s="783"/>
      <c r="K20" s="783"/>
      <c r="L20" s="783"/>
      <c r="M20" s="783"/>
      <c r="N20" s="783"/>
      <c r="O20" s="784"/>
    </row>
    <row r="21" spans="1:16" s="121" customFormat="1" ht="22.5" customHeight="1">
      <c r="A21" s="797" t="s">
        <v>311</v>
      </c>
      <c r="B21" s="798"/>
      <c r="C21" s="798"/>
      <c r="D21" s="798"/>
      <c r="E21" s="798"/>
      <c r="F21" s="798"/>
      <c r="G21" s="798"/>
      <c r="H21" s="798"/>
      <c r="I21" s="798"/>
      <c r="J21" s="798"/>
      <c r="K21" s="798"/>
      <c r="L21" s="798"/>
      <c r="M21" s="798"/>
      <c r="N21" s="798"/>
      <c r="O21" s="799"/>
    </row>
    <row r="22" spans="1:16" s="121" customFormat="1">
      <c r="A22" s="295"/>
      <c r="B22" s="296"/>
      <c r="C22" s="296"/>
      <c r="D22" s="296"/>
      <c r="E22" s="296"/>
      <c r="F22" s="296"/>
      <c r="G22" s="296"/>
      <c r="H22" s="296"/>
      <c r="I22" s="296"/>
      <c r="J22" s="296"/>
      <c r="K22" s="296"/>
      <c r="L22" s="296"/>
      <c r="M22" s="296"/>
      <c r="N22" s="296"/>
      <c r="O22" s="297"/>
    </row>
    <row r="23" spans="1:16" s="121" customFormat="1">
      <c r="A23" s="785" t="s">
        <v>261</v>
      </c>
      <c r="B23" s="786"/>
      <c r="C23" s="786"/>
      <c r="D23" s="786"/>
      <c r="E23" s="786"/>
      <c r="F23" s="786"/>
      <c r="G23" s="786"/>
      <c r="H23" s="786"/>
      <c r="I23" s="786"/>
      <c r="J23" s="786"/>
      <c r="K23" s="786"/>
      <c r="L23" s="786"/>
      <c r="M23" s="786"/>
      <c r="N23" s="786"/>
      <c r="O23" s="787"/>
    </row>
    <row r="24" spans="1:16" s="121" customFormat="1" ht="36" customHeight="1">
      <c r="A24" s="794" t="s">
        <v>310</v>
      </c>
      <c r="B24" s="795"/>
      <c r="C24" s="795"/>
      <c r="D24" s="795"/>
      <c r="E24" s="795"/>
      <c r="F24" s="795"/>
      <c r="G24" s="795"/>
      <c r="H24" s="795"/>
      <c r="I24" s="795"/>
      <c r="J24" s="795"/>
      <c r="K24" s="795"/>
      <c r="L24" s="795"/>
      <c r="M24" s="795"/>
      <c r="N24" s="795"/>
      <c r="O24" s="796"/>
    </row>
    <row r="25" spans="1:16" s="121" customFormat="1" ht="11.25" customHeight="1">
      <c r="A25" s="295"/>
      <c r="B25" s="296"/>
      <c r="C25" s="296"/>
      <c r="D25" s="296"/>
      <c r="E25" s="296"/>
      <c r="F25" s="296"/>
      <c r="G25" s="296"/>
      <c r="H25" s="296"/>
      <c r="I25" s="296"/>
      <c r="J25" s="296"/>
      <c r="K25" s="296"/>
      <c r="L25" s="296"/>
      <c r="M25" s="296"/>
      <c r="N25" s="296"/>
      <c r="O25" s="297"/>
    </row>
    <row r="26" spans="1:16" s="121" customFormat="1" ht="29.25" customHeight="1">
      <c r="A26" s="794" t="s">
        <v>309</v>
      </c>
      <c r="B26" s="795"/>
      <c r="C26" s="795"/>
      <c r="D26" s="795"/>
      <c r="E26" s="795"/>
      <c r="F26" s="795"/>
      <c r="G26" s="795"/>
      <c r="H26" s="795"/>
      <c r="I26" s="795"/>
      <c r="J26" s="795"/>
      <c r="K26" s="795"/>
      <c r="L26" s="795"/>
      <c r="M26" s="795"/>
      <c r="N26" s="795"/>
      <c r="O26" s="796"/>
    </row>
    <row r="27" spans="1:16">
      <c r="A27" s="791"/>
      <c r="B27" s="792"/>
      <c r="C27" s="792"/>
      <c r="D27" s="792"/>
      <c r="E27" s="792"/>
      <c r="F27" s="792"/>
      <c r="G27" s="792"/>
      <c r="H27" s="792"/>
      <c r="I27" s="792"/>
      <c r="J27" s="792"/>
      <c r="K27" s="792"/>
      <c r="L27" s="792"/>
      <c r="M27" s="792"/>
      <c r="N27" s="792"/>
      <c r="O27" s="793"/>
    </row>
    <row r="28" spans="1:16" ht="12.75" customHeight="1">
      <c r="A28" s="136"/>
      <c r="B28" s="136"/>
      <c r="C28" s="136"/>
      <c r="D28" s="136"/>
      <c r="E28" s="134"/>
      <c r="F28" s="134"/>
      <c r="G28" s="134"/>
      <c r="H28" s="134"/>
      <c r="I28" s="134"/>
      <c r="J28" s="135"/>
      <c r="K28" s="134"/>
      <c r="L28" s="134"/>
      <c r="M28" s="135"/>
      <c r="N28" s="134"/>
      <c r="O28" s="134"/>
    </row>
    <row r="29" spans="1:16" ht="13.5" customHeight="1">
      <c r="A29" s="133"/>
      <c r="B29" s="133"/>
      <c r="C29" s="133"/>
      <c r="D29" s="132"/>
      <c r="E29" s="131"/>
      <c r="F29" s="30"/>
      <c r="G29" s="30"/>
      <c r="H29" s="30"/>
      <c r="I29" s="129"/>
      <c r="J29" s="130"/>
      <c r="K29" s="129"/>
      <c r="L29" s="129"/>
      <c r="M29" s="181"/>
      <c r="N29" s="180"/>
      <c r="O29" s="180"/>
      <c r="P29" s="179"/>
    </row>
    <row r="30" spans="1:16" s="122" customFormat="1" ht="14.25" customHeight="1">
      <c r="A30" s="128"/>
      <c r="B30" s="128"/>
      <c r="C30" s="128"/>
      <c r="D30" s="3"/>
      <c r="E30" s="127"/>
      <c r="F30" s="126"/>
      <c r="G30" s="126"/>
      <c r="H30" s="126"/>
      <c r="I30" s="763"/>
      <c r="J30" s="763"/>
      <c r="K30" s="763"/>
      <c r="L30" s="763"/>
      <c r="M30" s="125"/>
      <c r="N30" s="124"/>
      <c r="O30" s="124"/>
      <c r="P30" s="178"/>
    </row>
    <row r="31" spans="1:16" s="122" customFormat="1">
      <c r="A31" s="759"/>
      <c r="B31" s="759"/>
      <c r="C31" s="759"/>
      <c r="D31" s="759"/>
      <c r="E31" s="759"/>
      <c r="F31" s="759"/>
      <c r="G31" s="759"/>
      <c r="H31" s="759"/>
      <c r="I31" s="759"/>
      <c r="J31" s="759"/>
      <c r="K31" s="759"/>
      <c r="L31" s="759"/>
      <c r="M31" s="123"/>
    </row>
  </sheetData>
  <mergeCells count="38">
    <mergeCell ref="D17:D18"/>
    <mergeCell ref="E17:E18"/>
    <mergeCell ref="F17:F18"/>
    <mergeCell ref="G17:G18"/>
    <mergeCell ref="A26:O26"/>
    <mergeCell ref="A23:O23"/>
    <mergeCell ref="A20:O20"/>
    <mergeCell ref="A21:O21"/>
    <mergeCell ref="A17:A18"/>
    <mergeCell ref="H17:H18"/>
    <mergeCell ref="I17:I18"/>
    <mergeCell ref="J17:L17"/>
    <mergeCell ref="M17:O17"/>
    <mergeCell ref="B17:B18"/>
    <mergeCell ref="C17:C18"/>
    <mergeCell ref="A27:O27"/>
    <mergeCell ref="I30:L30"/>
    <mergeCell ref="A31:H31"/>
    <mergeCell ref="I31:L31"/>
    <mergeCell ref="A24:O24"/>
    <mergeCell ref="A13:O13"/>
    <mergeCell ref="A9:O9"/>
    <mergeCell ref="A10:O10"/>
    <mergeCell ref="A12:O12"/>
    <mergeCell ref="A15:O15"/>
    <mergeCell ref="A2:O2"/>
    <mergeCell ref="A6:A7"/>
    <mergeCell ref="B6:B7"/>
    <mergeCell ref="C6:C7"/>
    <mergeCell ref="D6:D7"/>
    <mergeCell ref="I6:I7"/>
    <mergeCell ref="J6:L6"/>
    <mergeCell ref="M6:O6"/>
    <mergeCell ref="A5:O5"/>
    <mergeCell ref="E6:E7"/>
    <mergeCell ref="F6:F7"/>
    <mergeCell ref="G6:G7"/>
    <mergeCell ref="H6:H7"/>
  </mergeCells>
  <conditionalFormatting sqref="A5">
    <cfRule type="cellIs" dxfId="17" priority="1" stopIfTrue="1" operator="equal">
      <formula>"VAYA A LA HOJA INICIO Y SELECIONE EL PERIODO CORRESPONDIENTE A ESTE INFORME"</formula>
    </cfRule>
  </conditionalFormatting>
  <printOptions horizontalCentered="1"/>
  <pageMargins left="0.39370078740157483" right="0.39370078740157483" top="1.3779527559055118" bottom="0.39370078740157483" header="0.19685039370078741" footer="0.19685039370078741"/>
  <pageSetup scale="80" orientation="landscape" r:id="rId1"/>
  <headerFooter scaleWithDoc="0">
    <oddHeader>&amp;C&amp;G</oddHeader>
    <oddFooter>&amp;C&amp;G</oddFooter>
  </headerFooter>
  <legacyDrawingHF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G139"/>
  <sheetViews>
    <sheetView showGridLines="0" view="pageLayout" topLeftCell="A95" zoomScale="70" zoomScaleNormal="100" zoomScaleSheetLayoutView="85" zoomScalePageLayoutView="70" workbookViewId="0">
      <selection activeCell="A136" sqref="A136:O136"/>
    </sheetView>
  </sheetViews>
  <sheetFormatPr baseColWidth="10" defaultRowHeight="13.5"/>
  <cols>
    <col min="1" max="6" width="5" style="531" customWidth="1"/>
    <col min="7" max="7" width="3" style="531" bestFit="1" customWidth="1"/>
    <col min="8" max="8" width="51" style="531" bestFit="1" customWidth="1"/>
    <col min="9" max="9" width="10" style="531" bestFit="1" customWidth="1"/>
    <col min="10" max="10" width="16.140625" style="532" bestFit="1" customWidth="1"/>
    <col min="11" max="12" width="15" style="531" bestFit="1" customWidth="1"/>
    <col min="13" max="13" width="19.5703125" style="532" bestFit="1" customWidth="1"/>
    <col min="14" max="15" width="19.5703125" style="531" bestFit="1" customWidth="1"/>
    <col min="16" max="16" width="2.85546875" style="531" customWidth="1"/>
    <col min="17" max="16384" width="11.42578125" style="531"/>
  </cols>
  <sheetData>
    <row r="1" spans="1:15" ht="39" customHeight="1"/>
    <row r="2" spans="1:15" ht="34.9" customHeight="1">
      <c r="A2" s="870" t="s">
        <v>294</v>
      </c>
      <c r="B2" s="871"/>
      <c r="C2" s="871"/>
      <c r="D2" s="871"/>
      <c r="E2" s="871"/>
      <c r="F2" s="871"/>
      <c r="G2" s="871"/>
      <c r="H2" s="871"/>
      <c r="I2" s="871"/>
      <c r="J2" s="871"/>
      <c r="K2" s="871"/>
      <c r="L2" s="871"/>
      <c r="M2" s="871"/>
      <c r="N2" s="871"/>
      <c r="O2" s="872"/>
    </row>
    <row r="3" spans="1:15" ht="7.9" customHeight="1">
      <c r="A3" s="533"/>
      <c r="B3" s="533"/>
      <c r="C3" s="533"/>
      <c r="D3" s="533"/>
      <c r="E3" s="533"/>
      <c r="F3" s="533"/>
      <c r="G3" s="533"/>
      <c r="H3" s="533"/>
      <c r="I3" s="533"/>
      <c r="J3" s="533"/>
      <c r="K3" s="533"/>
      <c r="L3" s="533"/>
      <c r="M3" s="533"/>
      <c r="N3" s="533"/>
      <c r="O3" s="533"/>
    </row>
    <row r="4" spans="1:15" ht="19.149999999999999" customHeight="1">
      <c r="A4" s="534" t="s">
        <v>293</v>
      </c>
      <c r="B4" s="535"/>
      <c r="C4" s="535"/>
      <c r="D4" s="535"/>
      <c r="E4" s="535"/>
      <c r="F4" s="535"/>
      <c r="G4" s="535"/>
      <c r="H4" s="535"/>
      <c r="I4" s="535"/>
      <c r="J4" s="535"/>
      <c r="K4" s="535"/>
      <c r="L4" s="535"/>
      <c r="M4" s="535"/>
      <c r="N4" s="535"/>
      <c r="O4" s="536"/>
    </row>
    <row r="5" spans="1:15" ht="19.149999999999999" customHeight="1">
      <c r="A5" s="873" t="s">
        <v>292</v>
      </c>
      <c r="B5" s="874"/>
      <c r="C5" s="874"/>
      <c r="D5" s="874"/>
      <c r="E5" s="874"/>
      <c r="F5" s="874"/>
      <c r="G5" s="874"/>
      <c r="H5" s="874"/>
      <c r="I5" s="874"/>
      <c r="J5" s="874"/>
      <c r="K5" s="874"/>
      <c r="L5" s="874"/>
      <c r="M5" s="874"/>
      <c r="N5" s="874"/>
      <c r="O5" s="875"/>
    </row>
    <row r="6" spans="1:15" ht="19.899999999999999" customHeight="1">
      <c r="A6" s="857" t="s">
        <v>23</v>
      </c>
      <c r="B6" s="857" t="s">
        <v>227</v>
      </c>
      <c r="C6" s="857" t="s">
        <v>15</v>
      </c>
      <c r="D6" s="857" t="s">
        <v>13</v>
      </c>
      <c r="E6" s="857" t="s">
        <v>14</v>
      </c>
      <c r="F6" s="857" t="s">
        <v>7</v>
      </c>
      <c r="G6" s="857" t="s">
        <v>18</v>
      </c>
      <c r="H6" s="859" t="s">
        <v>8</v>
      </c>
      <c r="I6" s="857" t="s">
        <v>226</v>
      </c>
      <c r="J6" s="861" t="s">
        <v>225</v>
      </c>
      <c r="K6" s="862"/>
      <c r="L6" s="863"/>
      <c r="M6" s="861" t="s">
        <v>224</v>
      </c>
      <c r="N6" s="862"/>
      <c r="O6" s="863"/>
    </row>
    <row r="7" spans="1:15" ht="19.899999999999999" customHeight="1">
      <c r="A7" s="858"/>
      <c r="B7" s="858"/>
      <c r="C7" s="858"/>
      <c r="D7" s="858"/>
      <c r="E7" s="858"/>
      <c r="F7" s="858"/>
      <c r="G7" s="858"/>
      <c r="H7" s="860"/>
      <c r="I7" s="858"/>
      <c r="J7" s="537" t="s">
        <v>210</v>
      </c>
      <c r="K7" s="537" t="s">
        <v>223</v>
      </c>
      <c r="L7" s="537" t="s">
        <v>222</v>
      </c>
      <c r="M7" s="537" t="s">
        <v>221</v>
      </c>
      <c r="N7" s="538" t="s">
        <v>209</v>
      </c>
      <c r="O7" s="538" t="s">
        <v>208</v>
      </c>
    </row>
    <row r="8" spans="1:15" s="556" customFormat="1" ht="15" customHeight="1">
      <c r="A8" s="557" t="s">
        <v>266</v>
      </c>
      <c r="B8" s="557" t="s">
        <v>237</v>
      </c>
      <c r="C8" s="557" t="s">
        <v>219</v>
      </c>
      <c r="D8" s="557" t="s">
        <v>220</v>
      </c>
      <c r="E8" s="557" t="s">
        <v>220</v>
      </c>
      <c r="F8" s="557" t="s">
        <v>285</v>
      </c>
      <c r="G8" s="557"/>
      <c r="H8" s="557" t="s">
        <v>57</v>
      </c>
      <c r="I8" s="557" t="s">
        <v>392</v>
      </c>
      <c r="J8" s="558">
        <v>80000</v>
      </c>
      <c r="K8" s="558">
        <v>80000</v>
      </c>
      <c r="L8" s="558">
        <v>131228</v>
      </c>
      <c r="M8" s="558">
        <v>179633278</v>
      </c>
      <c r="N8" s="558">
        <v>81726149.609999999</v>
      </c>
      <c r="O8" s="558">
        <v>81726149.609999999</v>
      </c>
    </row>
    <row r="9" spans="1:15" s="532" customFormat="1">
      <c r="A9" s="867" t="s">
        <v>391</v>
      </c>
      <c r="B9" s="868"/>
      <c r="C9" s="868"/>
      <c r="D9" s="868"/>
      <c r="E9" s="868"/>
      <c r="F9" s="868"/>
      <c r="G9" s="868"/>
      <c r="H9" s="868"/>
      <c r="I9" s="868"/>
      <c r="J9" s="868"/>
      <c r="K9" s="868"/>
      <c r="L9" s="868"/>
      <c r="M9" s="868"/>
      <c r="N9" s="868"/>
      <c r="O9" s="869"/>
    </row>
    <row r="10" spans="1:15" s="532" customFormat="1">
      <c r="A10" s="864" t="s">
        <v>261</v>
      </c>
      <c r="B10" s="865"/>
      <c r="C10" s="865"/>
      <c r="D10" s="865"/>
      <c r="E10" s="865"/>
      <c r="F10" s="865"/>
      <c r="G10" s="865"/>
      <c r="H10" s="865"/>
      <c r="I10" s="865"/>
      <c r="J10" s="865"/>
      <c r="K10" s="865"/>
      <c r="L10" s="865"/>
      <c r="M10" s="865"/>
      <c r="N10" s="865"/>
      <c r="O10" s="866"/>
    </row>
    <row r="11" spans="1:15" s="532" customFormat="1">
      <c r="A11" s="864" t="s">
        <v>858</v>
      </c>
      <c r="B11" s="865"/>
      <c r="C11" s="865"/>
      <c r="D11" s="865"/>
      <c r="E11" s="865"/>
      <c r="F11" s="865"/>
      <c r="G11" s="865"/>
      <c r="H11" s="865"/>
      <c r="I11" s="865"/>
      <c r="J11" s="865"/>
      <c r="K11" s="865"/>
      <c r="L11" s="865"/>
      <c r="M11" s="865"/>
      <c r="N11" s="865"/>
      <c r="O11" s="866"/>
    </row>
    <row r="12" spans="1:15" s="532" customFormat="1" ht="17.25" customHeight="1">
      <c r="A12" s="864" t="s">
        <v>390</v>
      </c>
      <c r="B12" s="865"/>
      <c r="C12" s="865"/>
      <c r="D12" s="865"/>
      <c r="E12" s="865"/>
      <c r="F12" s="865"/>
      <c r="G12" s="865"/>
      <c r="H12" s="865"/>
      <c r="I12" s="865"/>
      <c r="J12" s="865"/>
      <c r="K12" s="865"/>
      <c r="L12" s="865"/>
      <c r="M12" s="865"/>
      <c r="N12" s="865"/>
      <c r="O12" s="866"/>
    </row>
    <row r="13" spans="1:15" s="532" customFormat="1" ht="27" customHeight="1">
      <c r="A13" s="864" t="s">
        <v>389</v>
      </c>
      <c r="B13" s="865"/>
      <c r="C13" s="865"/>
      <c r="D13" s="865"/>
      <c r="E13" s="865"/>
      <c r="F13" s="865"/>
      <c r="G13" s="865"/>
      <c r="H13" s="865"/>
      <c r="I13" s="865"/>
      <c r="J13" s="865"/>
      <c r="K13" s="865"/>
      <c r="L13" s="865"/>
      <c r="M13" s="865"/>
      <c r="N13" s="865"/>
      <c r="O13" s="866"/>
    </row>
    <row r="14" spans="1:15" s="532" customFormat="1" ht="16.5" customHeight="1">
      <c r="A14" s="864" t="s">
        <v>388</v>
      </c>
      <c r="B14" s="865"/>
      <c r="C14" s="865"/>
      <c r="D14" s="865"/>
      <c r="E14" s="865"/>
      <c r="F14" s="865"/>
      <c r="G14" s="865"/>
      <c r="H14" s="865"/>
      <c r="I14" s="865"/>
      <c r="J14" s="865"/>
      <c r="K14" s="865"/>
      <c r="L14" s="865"/>
      <c r="M14" s="865"/>
      <c r="N14" s="865"/>
      <c r="O14" s="866"/>
    </row>
    <row r="15" spans="1:15" s="532" customFormat="1" ht="15" customHeight="1">
      <c r="A15" s="864" t="s">
        <v>387</v>
      </c>
      <c r="B15" s="865"/>
      <c r="C15" s="865"/>
      <c r="D15" s="865"/>
      <c r="E15" s="865"/>
      <c r="F15" s="865"/>
      <c r="G15" s="865"/>
      <c r="H15" s="865"/>
      <c r="I15" s="865"/>
      <c r="J15" s="865"/>
      <c r="K15" s="865"/>
      <c r="L15" s="865"/>
      <c r="M15" s="865"/>
      <c r="N15" s="865"/>
      <c r="O15" s="866"/>
    </row>
    <row r="16" spans="1:15" s="532" customFormat="1" ht="26.25" customHeight="1">
      <c r="A16" s="864" t="s">
        <v>386</v>
      </c>
      <c r="B16" s="865"/>
      <c r="C16" s="865"/>
      <c r="D16" s="865"/>
      <c r="E16" s="865"/>
      <c r="F16" s="865"/>
      <c r="G16" s="865"/>
      <c r="H16" s="865"/>
      <c r="I16" s="865"/>
      <c r="J16" s="865"/>
      <c r="K16" s="865"/>
      <c r="L16" s="865"/>
      <c r="M16" s="865"/>
      <c r="N16" s="865"/>
      <c r="O16" s="866"/>
    </row>
    <row r="17" spans="1:15" s="532" customFormat="1" ht="26.25" customHeight="1">
      <c r="A17" s="857" t="s">
        <v>23</v>
      </c>
      <c r="B17" s="857" t="s">
        <v>227</v>
      </c>
      <c r="C17" s="857" t="s">
        <v>15</v>
      </c>
      <c r="D17" s="857" t="s">
        <v>13</v>
      </c>
      <c r="E17" s="857" t="s">
        <v>14</v>
      </c>
      <c r="F17" s="857" t="s">
        <v>7</v>
      </c>
      <c r="G17" s="857" t="s">
        <v>18</v>
      </c>
      <c r="H17" s="859" t="s">
        <v>8</v>
      </c>
      <c r="I17" s="857" t="s">
        <v>226</v>
      </c>
      <c r="J17" s="861" t="s">
        <v>225</v>
      </c>
      <c r="K17" s="862"/>
      <c r="L17" s="863"/>
      <c r="M17" s="861" t="s">
        <v>224</v>
      </c>
      <c r="N17" s="862"/>
      <c r="O17" s="863"/>
    </row>
    <row r="18" spans="1:15" s="532" customFormat="1">
      <c r="A18" s="858"/>
      <c r="B18" s="858"/>
      <c r="C18" s="858"/>
      <c r="D18" s="858"/>
      <c r="E18" s="858"/>
      <c r="F18" s="858"/>
      <c r="G18" s="858"/>
      <c r="H18" s="860"/>
      <c r="I18" s="858"/>
      <c r="J18" s="537" t="s">
        <v>210</v>
      </c>
      <c r="K18" s="537" t="s">
        <v>223</v>
      </c>
      <c r="L18" s="537" t="s">
        <v>222</v>
      </c>
      <c r="M18" s="537" t="s">
        <v>221</v>
      </c>
      <c r="N18" s="538" t="s">
        <v>209</v>
      </c>
      <c r="O18" s="538" t="s">
        <v>208</v>
      </c>
    </row>
    <row r="19" spans="1:15" s="545" customFormat="1" ht="25.5" customHeight="1">
      <c r="A19" s="542" t="s">
        <v>266</v>
      </c>
      <c r="B19" s="542" t="s">
        <v>250</v>
      </c>
      <c r="C19" s="542" t="s">
        <v>219</v>
      </c>
      <c r="D19" s="542" t="s">
        <v>220</v>
      </c>
      <c r="E19" s="542" t="s">
        <v>251</v>
      </c>
      <c r="F19" s="542" t="s">
        <v>385</v>
      </c>
      <c r="G19" s="543"/>
      <c r="H19" s="544" t="s">
        <v>58</v>
      </c>
      <c r="I19" s="543" t="s">
        <v>384</v>
      </c>
      <c r="J19" s="542" t="s">
        <v>383</v>
      </c>
      <c r="K19" s="542" t="s">
        <v>854</v>
      </c>
      <c r="L19" s="542">
        <v>16.96</v>
      </c>
      <c r="M19" s="152">
        <v>45950595</v>
      </c>
      <c r="N19" s="152">
        <v>1894593.24</v>
      </c>
      <c r="O19" s="152">
        <v>1894593.24</v>
      </c>
    </row>
    <row r="20" spans="1:15" s="532" customFormat="1">
      <c r="A20" s="848" t="s">
        <v>271</v>
      </c>
      <c r="B20" s="849"/>
      <c r="C20" s="849"/>
      <c r="D20" s="849"/>
      <c r="E20" s="849"/>
      <c r="F20" s="849"/>
      <c r="G20" s="849"/>
      <c r="H20" s="849"/>
      <c r="I20" s="849"/>
      <c r="J20" s="849"/>
      <c r="K20" s="849"/>
      <c r="L20" s="849"/>
      <c r="M20" s="849"/>
      <c r="N20" s="849"/>
      <c r="O20" s="850"/>
    </row>
    <row r="21" spans="1:15" s="532" customFormat="1">
      <c r="A21" s="848" t="s">
        <v>382</v>
      </c>
      <c r="B21" s="849"/>
      <c r="C21" s="849"/>
      <c r="D21" s="849"/>
      <c r="E21" s="849"/>
      <c r="F21" s="849"/>
      <c r="G21" s="849"/>
      <c r="H21" s="849"/>
      <c r="I21" s="849"/>
      <c r="J21" s="849"/>
      <c r="K21" s="849"/>
      <c r="L21" s="849"/>
      <c r="M21" s="849"/>
      <c r="N21" s="849"/>
      <c r="O21" s="850"/>
    </row>
    <row r="22" spans="1:15" s="532" customFormat="1" ht="3.75" customHeight="1">
      <c r="A22" s="848"/>
      <c r="B22" s="849"/>
      <c r="C22" s="849"/>
      <c r="D22" s="849"/>
      <c r="E22" s="849"/>
      <c r="F22" s="849"/>
      <c r="G22" s="849"/>
      <c r="H22" s="849"/>
      <c r="I22" s="849"/>
      <c r="J22" s="849"/>
      <c r="K22" s="849"/>
      <c r="L22" s="849"/>
      <c r="M22" s="849"/>
      <c r="N22" s="849"/>
      <c r="O22" s="850"/>
    </row>
    <row r="23" spans="1:15" s="532" customFormat="1">
      <c r="A23" s="848" t="s">
        <v>245</v>
      </c>
      <c r="B23" s="849"/>
      <c r="C23" s="849"/>
      <c r="D23" s="849"/>
      <c r="E23" s="849"/>
      <c r="F23" s="849"/>
      <c r="G23" s="849"/>
      <c r="H23" s="849"/>
      <c r="I23" s="849"/>
      <c r="J23" s="849"/>
      <c r="K23" s="849"/>
      <c r="L23" s="849"/>
      <c r="M23" s="849"/>
      <c r="N23" s="849"/>
      <c r="O23" s="850"/>
    </row>
    <row r="24" spans="1:15" s="532" customFormat="1" ht="15.75" customHeight="1">
      <c r="A24" s="848" t="s">
        <v>381</v>
      </c>
      <c r="B24" s="849"/>
      <c r="C24" s="849"/>
      <c r="D24" s="849"/>
      <c r="E24" s="849"/>
      <c r="F24" s="849"/>
      <c r="G24" s="849"/>
      <c r="H24" s="849"/>
      <c r="I24" s="849"/>
      <c r="J24" s="849"/>
      <c r="K24" s="849"/>
      <c r="L24" s="849"/>
      <c r="M24" s="849"/>
      <c r="N24" s="849"/>
      <c r="O24" s="850"/>
    </row>
    <row r="25" spans="1:15" s="532" customFormat="1" ht="28.5" customHeight="1">
      <c r="A25" s="848" t="s">
        <v>380</v>
      </c>
      <c r="B25" s="849"/>
      <c r="C25" s="849"/>
      <c r="D25" s="849"/>
      <c r="E25" s="849"/>
      <c r="F25" s="849"/>
      <c r="G25" s="849"/>
      <c r="H25" s="849"/>
      <c r="I25" s="849"/>
      <c r="J25" s="849"/>
      <c r="K25" s="849"/>
      <c r="L25" s="849"/>
      <c r="M25" s="849"/>
      <c r="N25" s="849"/>
      <c r="O25" s="850"/>
    </row>
    <row r="26" spans="1:15" s="532" customFormat="1" ht="21.75" customHeight="1">
      <c r="A26" s="857" t="s">
        <v>23</v>
      </c>
      <c r="B26" s="857" t="s">
        <v>227</v>
      </c>
      <c r="C26" s="857" t="s">
        <v>15</v>
      </c>
      <c r="D26" s="857" t="s">
        <v>13</v>
      </c>
      <c r="E26" s="857" t="s">
        <v>14</v>
      </c>
      <c r="F26" s="857" t="s">
        <v>7</v>
      </c>
      <c r="G26" s="857" t="s">
        <v>18</v>
      </c>
      <c r="H26" s="859" t="s">
        <v>8</v>
      </c>
      <c r="I26" s="857" t="s">
        <v>226</v>
      </c>
      <c r="J26" s="861" t="s">
        <v>225</v>
      </c>
      <c r="K26" s="862"/>
      <c r="L26" s="863"/>
      <c r="M26" s="861" t="s">
        <v>224</v>
      </c>
      <c r="N26" s="862"/>
      <c r="O26" s="863"/>
    </row>
    <row r="27" spans="1:15" s="532" customFormat="1">
      <c r="A27" s="858"/>
      <c r="B27" s="858"/>
      <c r="C27" s="858"/>
      <c r="D27" s="858"/>
      <c r="E27" s="858"/>
      <c r="F27" s="858"/>
      <c r="G27" s="858"/>
      <c r="H27" s="860"/>
      <c r="I27" s="858"/>
      <c r="J27" s="537" t="s">
        <v>210</v>
      </c>
      <c r="K27" s="537" t="s">
        <v>223</v>
      </c>
      <c r="L27" s="537" t="s">
        <v>222</v>
      </c>
      <c r="M27" s="537" t="s">
        <v>221</v>
      </c>
      <c r="N27" s="538" t="s">
        <v>209</v>
      </c>
      <c r="O27" s="538" t="s">
        <v>208</v>
      </c>
    </row>
    <row r="28" spans="1:15" s="541" customFormat="1" ht="15" customHeight="1">
      <c r="A28" s="190" t="s">
        <v>266</v>
      </c>
      <c r="B28" s="190" t="s">
        <v>219</v>
      </c>
      <c r="C28" s="190" t="s">
        <v>219</v>
      </c>
      <c r="D28" s="190" t="s">
        <v>220</v>
      </c>
      <c r="E28" s="190" t="s">
        <v>250</v>
      </c>
      <c r="F28" s="190" t="s">
        <v>282</v>
      </c>
      <c r="G28" s="190"/>
      <c r="H28" s="189" t="s">
        <v>59</v>
      </c>
      <c r="I28" s="190" t="s">
        <v>60</v>
      </c>
      <c r="J28" s="142">
        <v>1200000</v>
      </c>
      <c r="K28" s="142">
        <v>1200111.1100000001</v>
      </c>
      <c r="L28" s="142">
        <v>4000884</v>
      </c>
      <c r="M28" s="142">
        <v>7585030</v>
      </c>
      <c r="N28" s="142">
        <v>1606161.56</v>
      </c>
      <c r="O28" s="142">
        <v>1605143.2000000002</v>
      </c>
    </row>
    <row r="29" spans="1:15" s="532" customFormat="1">
      <c r="A29" s="837" t="s">
        <v>379</v>
      </c>
      <c r="B29" s="838"/>
      <c r="C29" s="838"/>
      <c r="D29" s="838"/>
      <c r="E29" s="838"/>
      <c r="F29" s="838"/>
      <c r="G29" s="838"/>
      <c r="H29" s="838"/>
      <c r="I29" s="838"/>
      <c r="J29" s="838"/>
      <c r="K29" s="838"/>
      <c r="L29" s="838"/>
      <c r="M29" s="838"/>
      <c r="N29" s="838"/>
      <c r="O29" s="839"/>
    </row>
    <row r="30" spans="1:15" s="532" customFormat="1">
      <c r="A30" s="825" t="s">
        <v>261</v>
      </c>
      <c r="B30" s="826"/>
      <c r="C30" s="826"/>
      <c r="D30" s="826"/>
      <c r="E30" s="826"/>
      <c r="F30" s="826"/>
      <c r="G30" s="826"/>
      <c r="H30" s="826"/>
      <c r="I30" s="826"/>
      <c r="J30" s="826"/>
      <c r="K30" s="826"/>
      <c r="L30" s="826"/>
      <c r="M30" s="826"/>
      <c r="N30" s="826"/>
      <c r="O30" s="827"/>
    </row>
    <row r="31" spans="1:15" s="532" customFormat="1" ht="51.75" customHeight="1">
      <c r="A31" s="845" t="s">
        <v>378</v>
      </c>
      <c r="B31" s="853"/>
      <c r="C31" s="853"/>
      <c r="D31" s="853"/>
      <c r="E31" s="853"/>
      <c r="F31" s="853"/>
      <c r="G31" s="853"/>
      <c r="H31" s="853"/>
      <c r="I31" s="853"/>
      <c r="J31" s="853"/>
      <c r="K31" s="853"/>
      <c r="L31" s="853"/>
      <c r="M31" s="853"/>
      <c r="N31" s="853"/>
      <c r="O31" s="847"/>
    </row>
    <row r="32" spans="1:15" s="532" customFormat="1" ht="63" customHeight="1">
      <c r="A32" s="828" t="s">
        <v>377</v>
      </c>
      <c r="B32" s="829"/>
      <c r="C32" s="829"/>
      <c r="D32" s="829"/>
      <c r="E32" s="829"/>
      <c r="F32" s="829"/>
      <c r="G32" s="829"/>
      <c r="H32" s="829"/>
      <c r="I32" s="829"/>
      <c r="J32" s="829"/>
      <c r="K32" s="829"/>
      <c r="L32" s="829"/>
      <c r="M32" s="829"/>
      <c r="N32" s="829"/>
      <c r="O32" s="830"/>
    </row>
    <row r="33" spans="1:16" s="532" customFormat="1">
      <c r="A33" s="825" t="s">
        <v>245</v>
      </c>
      <c r="B33" s="826"/>
      <c r="C33" s="826"/>
      <c r="D33" s="826"/>
      <c r="E33" s="826"/>
      <c r="F33" s="826"/>
      <c r="G33" s="826"/>
      <c r="H33" s="826"/>
      <c r="I33" s="826"/>
      <c r="J33" s="826"/>
      <c r="K33" s="826"/>
      <c r="L33" s="826"/>
      <c r="M33" s="826"/>
      <c r="N33" s="826"/>
      <c r="O33" s="827"/>
    </row>
    <row r="34" spans="1:16" s="532" customFormat="1" ht="27" customHeight="1">
      <c r="A34" s="831" t="s">
        <v>376</v>
      </c>
      <c r="B34" s="832"/>
      <c r="C34" s="832"/>
      <c r="D34" s="832"/>
      <c r="E34" s="832"/>
      <c r="F34" s="832"/>
      <c r="G34" s="832"/>
      <c r="H34" s="832"/>
      <c r="I34" s="832"/>
      <c r="J34" s="832"/>
      <c r="K34" s="832"/>
      <c r="L34" s="832"/>
      <c r="M34" s="832"/>
      <c r="N34" s="832"/>
      <c r="O34" s="833"/>
    </row>
    <row r="35" spans="1:16" s="532" customFormat="1" ht="24" customHeight="1">
      <c r="A35" s="854" t="s">
        <v>375</v>
      </c>
      <c r="B35" s="855"/>
      <c r="C35" s="855"/>
      <c r="D35" s="855"/>
      <c r="E35" s="855"/>
      <c r="F35" s="855"/>
      <c r="G35" s="855"/>
      <c r="H35" s="855"/>
      <c r="I35" s="855"/>
      <c r="J35" s="855"/>
      <c r="K35" s="855"/>
      <c r="L35" s="855"/>
      <c r="M35" s="855"/>
      <c r="N35" s="855"/>
      <c r="O35" s="856"/>
    </row>
    <row r="36" spans="1:16" s="532" customFormat="1">
      <c r="A36" s="811" t="s">
        <v>23</v>
      </c>
      <c r="B36" s="811" t="s">
        <v>227</v>
      </c>
      <c r="C36" s="811" t="s">
        <v>15</v>
      </c>
      <c r="D36" s="811" t="s">
        <v>13</v>
      </c>
      <c r="E36" s="811" t="s">
        <v>14</v>
      </c>
      <c r="F36" s="811" t="s">
        <v>7</v>
      </c>
      <c r="G36" s="811" t="s">
        <v>18</v>
      </c>
      <c r="H36" s="809" t="s">
        <v>8</v>
      </c>
      <c r="I36" s="811" t="s">
        <v>226</v>
      </c>
      <c r="J36" s="813" t="s">
        <v>225</v>
      </c>
      <c r="K36" s="814"/>
      <c r="L36" s="815"/>
      <c r="M36" s="813" t="s">
        <v>224</v>
      </c>
      <c r="N36" s="814"/>
      <c r="O36" s="815"/>
    </row>
    <row r="37" spans="1:16" s="532" customFormat="1" ht="12.75" customHeight="1">
      <c r="A37" s="812"/>
      <c r="B37" s="812"/>
      <c r="C37" s="812"/>
      <c r="D37" s="812"/>
      <c r="E37" s="812"/>
      <c r="F37" s="812"/>
      <c r="G37" s="812"/>
      <c r="H37" s="810"/>
      <c r="I37" s="812"/>
      <c r="J37" s="537" t="s">
        <v>210</v>
      </c>
      <c r="K37" s="537" t="s">
        <v>223</v>
      </c>
      <c r="L37" s="537" t="s">
        <v>222</v>
      </c>
      <c r="M37" s="537" t="s">
        <v>221</v>
      </c>
      <c r="N37" s="537" t="s">
        <v>209</v>
      </c>
      <c r="O37" s="537" t="s">
        <v>208</v>
      </c>
    </row>
    <row r="38" spans="1:16" s="532" customFormat="1" ht="13.5" customHeight="1">
      <c r="A38" s="539" t="s">
        <v>266</v>
      </c>
      <c r="B38" s="539" t="s">
        <v>219</v>
      </c>
      <c r="C38" s="539" t="s">
        <v>219</v>
      </c>
      <c r="D38" s="539" t="s">
        <v>220</v>
      </c>
      <c r="E38" s="539" t="s">
        <v>250</v>
      </c>
      <c r="F38" s="539" t="s">
        <v>374</v>
      </c>
      <c r="G38" s="539"/>
      <c r="H38" s="540" t="s">
        <v>61</v>
      </c>
      <c r="I38" s="539" t="s">
        <v>62</v>
      </c>
      <c r="J38" s="549" t="s">
        <v>373</v>
      </c>
      <c r="K38" s="549" t="s">
        <v>855</v>
      </c>
      <c r="L38" s="549">
        <v>3954</v>
      </c>
      <c r="M38" s="172">
        <v>74913975</v>
      </c>
      <c r="N38" s="172">
        <v>36041333.359999992</v>
      </c>
      <c r="O38" s="172">
        <v>36041333.359999992</v>
      </c>
      <c r="P38" s="550"/>
    </row>
    <row r="39" spans="1:16" s="551" customFormat="1">
      <c r="A39" s="837" t="s">
        <v>372</v>
      </c>
      <c r="B39" s="838"/>
      <c r="C39" s="838"/>
      <c r="D39" s="838"/>
      <c r="E39" s="838"/>
      <c r="F39" s="838"/>
      <c r="G39" s="838"/>
      <c r="H39" s="838"/>
      <c r="I39" s="838"/>
      <c r="J39" s="838"/>
      <c r="K39" s="838"/>
      <c r="L39" s="838"/>
      <c r="M39" s="838"/>
      <c r="N39" s="838"/>
      <c r="O39" s="839"/>
    </row>
    <row r="40" spans="1:16" s="532" customFormat="1" ht="13.5" customHeight="1">
      <c r="A40" s="825" t="s">
        <v>261</v>
      </c>
      <c r="B40" s="826"/>
      <c r="C40" s="826"/>
      <c r="D40" s="826"/>
      <c r="E40" s="826"/>
      <c r="F40" s="826"/>
      <c r="G40" s="826"/>
      <c r="H40" s="826"/>
      <c r="I40" s="826"/>
      <c r="J40" s="826"/>
      <c r="K40" s="826"/>
      <c r="L40" s="826"/>
      <c r="M40" s="826"/>
      <c r="N40" s="826"/>
      <c r="O40" s="827"/>
    </row>
    <row r="41" spans="1:16" s="532" customFormat="1" ht="35.25" customHeight="1">
      <c r="A41" s="845" t="s">
        <v>371</v>
      </c>
      <c r="B41" s="846"/>
      <c r="C41" s="846"/>
      <c r="D41" s="846"/>
      <c r="E41" s="846"/>
      <c r="F41" s="846"/>
      <c r="G41" s="846"/>
      <c r="H41" s="846"/>
      <c r="I41" s="846"/>
      <c r="J41" s="846"/>
      <c r="K41" s="846"/>
      <c r="L41" s="846"/>
      <c r="M41" s="846"/>
      <c r="N41" s="846"/>
      <c r="O41" s="847"/>
    </row>
    <row r="42" spans="1:16" s="532" customFormat="1" ht="28.5" customHeight="1">
      <c r="A42" s="828" t="s">
        <v>370</v>
      </c>
      <c r="B42" s="829"/>
      <c r="C42" s="829"/>
      <c r="D42" s="829"/>
      <c r="E42" s="829"/>
      <c r="F42" s="829"/>
      <c r="G42" s="829"/>
      <c r="H42" s="829"/>
      <c r="I42" s="829"/>
      <c r="J42" s="829"/>
      <c r="K42" s="829"/>
      <c r="L42" s="829"/>
      <c r="M42" s="829"/>
      <c r="N42" s="829"/>
      <c r="O42" s="830"/>
    </row>
    <row r="43" spans="1:16" s="532" customFormat="1" ht="13.5" customHeight="1">
      <c r="A43" s="831" t="s">
        <v>245</v>
      </c>
      <c r="B43" s="832"/>
      <c r="C43" s="832"/>
      <c r="D43" s="832"/>
      <c r="E43" s="832"/>
      <c r="F43" s="832"/>
      <c r="G43" s="832"/>
      <c r="H43" s="832"/>
      <c r="I43" s="832"/>
      <c r="J43" s="832"/>
      <c r="K43" s="832"/>
      <c r="L43" s="832"/>
      <c r="M43" s="832"/>
      <c r="N43" s="832"/>
      <c r="O43" s="833"/>
    </row>
    <row r="44" spans="1:16" s="532" customFormat="1" ht="69" customHeight="1">
      <c r="A44" s="834" t="s">
        <v>369</v>
      </c>
      <c r="B44" s="835"/>
      <c r="C44" s="835"/>
      <c r="D44" s="835"/>
      <c r="E44" s="835"/>
      <c r="F44" s="835"/>
      <c r="G44" s="835"/>
      <c r="H44" s="835"/>
      <c r="I44" s="835"/>
      <c r="J44" s="835"/>
      <c r="K44" s="835"/>
      <c r="L44" s="835"/>
      <c r="M44" s="835"/>
      <c r="N44" s="835"/>
      <c r="O44" s="836"/>
    </row>
    <row r="45" spans="1:16" s="532" customFormat="1" ht="18.75" customHeight="1">
      <c r="A45" s="837" t="s">
        <v>368</v>
      </c>
      <c r="B45" s="838"/>
      <c r="C45" s="838"/>
      <c r="D45" s="838"/>
      <c r="E45" s="838"/>
      <c r="F45" s="838"/>
      <c r="G45" s="838"/>
      <c r="H45" s="838"/>
      <c r="I45" s="838"/>
      <c r="J45" s="838"/>
      <c r="K45" s="838"/>
      <c r="L45" s="838"/>
      <c r="M45" s="838"/>
      <c r="N45" s="838"/>
      <c r="O45" s="839"/>
    </row>
    <row r="46" spans="1:16" s="532" customFormat="1">
      <c r="A46" s="811" t="s">
        <v>23</v>
      </c>
      <c r="B46" s="811" t="s">
        <v>227</v>
      </c>
      <c r="C46" s="811" t="s">
        <v>15</v>
      </c>
      <c r="D46" s="811" t="s">
        <v>13</v>
      </c>
      <c r="E46" s="811" t="s">
        <v>14</v>
      </c>
      <c r="F46" s="811" t="s">
        <v>7</v>
      </c>
      <c r="G46" s="811" t="s">
        <v>18</v>
      </c>
      <c r="H46" s="809" t="s">
        <v>8</v>
      </c>
      <c r="I46" s="811" t="s">
        <v>226</v>
      </c>
      <c r="J46" s="813" t="s">
        <v>225</v>
      </c>
      <c r="K46" s="814"/>
      <c r="L46" s="815"/>
      <c r="M46" s="813" t="s">
        <v>224</v>
      </c>
      <c r="N46" s="814"/>
      <c r="O46" s="815"/>
    </row>
    <row r="47" spans="1:16" s="532" customFormat="1">
      <c r="A47" s="812"/>
      <c r="B47" s="812"/>
      <c r="C47" s="812"/>
      <c r="D47" s="812"/>
      <c r="E47" s="812"/>
      <c r="F47" s="812"/>
      <c r="G47" s="812"/>
      <c r="H47" s="810"/>
      <c r="I47" s="812"/>
      <c r="J47" s="537" t="s">
        <v>210</v>
      </c>
      <c r="K47" s="537" t="s">
        <v>223</v>
      </c>
      <c r="L47" s="537" t="s">
        <v>222</v>
      </c>
      <c r="M47" s="537" t="s">
        <v>221</v>
      </c>
      <c r="N47" s="537" t="s">
        <v>209</v>
      </c>
      <c r="O47" s="537" t="s">
        <v>208</v>
      </c>
    </row>
    <row r="48" spans="1:16" s="532" customFormat="1">
      <c r="A48" s="539" t="s">
        <v>266</v>
      </c>
      <c r="B48" s="539" t="s">
        <v>219</v>
      </c>
      <c r="C48" s="539" t="s">
        <v>219</v>
      </c>
      <c r="D48" s="539" t="s">
        <v>219</v>
      </c>
      <c r="E48" s="539" t="s">
        <v>220</v>
      </c>
      <c r="F48" s="539" t="s">
        <v>360</v>
      </c>
      <c r="G48" s="539"/>
      <c r="H48" s="540" t="s">
        <v>63</v>
      </c>
      <c r="I48" s="539" t="s">
        <v>64</v>
      </c>
      <c r="J48" s="172">
        <v>140000</v>
      </c>
      <c r="K48" s="172">
        <v>141964.29</v>
      </c>
      <c r="L48" s="172">
        <v>42889</v>
      </c>
      <c r="M48" s="172">
        <v>10686642</v>
      </c>
      <c r="N48" s="172">
        <v>1628464.95</v>
      </c>
      <c r="O48" s="172">
        <v>1628464.95</v>
      </c>
    </row>
    <row r="49" spans="1:15" s="532" customFormat="1">
      <c r="A49" s="837" t="s">
        <v>359</v>
      </c>
      <c r="B49" s="838"/>
      <c r="C49" s="838"/>
      <c r="D49" s="838"/>
      <c r="E49" s="838"/>
      <c r="F49" s="838"/>
      <c r="G49" s="838"/>
      <c r="H49" s="838"/>
      <c r="I49" s="838"/>
      <c r="J49" s="838"/>
      <c r="K49" s="838"/>
      <c r="L49" s="838"/>
      <c r="M49" s="838"/>
      <c r="N49" s="838"/>
      <c r="O49" s="839"/>
    </row>
    <row r="50" spans="1:15" s="532" customFormat="1">
      <c r="A50" s="825" t="s">
        <v>261</v>
      </c>
      <c r="B50" s="826"/>
      <c r="C50" s="826"/>
      <c r="D50" s="826"/>
      <c r="E50" s="826"/>
      <c r="F50" s="826"/>
      <c r="G50" s="826"/>
      <c r="H50" s="826"/>
      <c r="I50" s="826"/>
      <c r="J50" s="826"/>
      <c r="K50" s="826"/>
      <c r="L50" s="826"/>
      <c r="M50" s="826"/>
      <c r="N50" s="826"/>
      <c r="O50" s="827"/>
    </row>
    <row r="51" spans="1:15" s="532" customFormat="1" ht="24" customHeight="1">
      <c r="A51" s="845" t="s">
        <v>358</v>
      </c>
      <c r="B51" s="846"/>
      <c r="C51" s="846"/>
      <c r="D51" s="846"/>
      <c r="E51" s="846"/>
      <c r="F51" s="846"/>
      <c r="G51" s="846"/>
      <c r="H51" s="846"/>
      <c r="I51" s="846"/>
      <c r="J51" s="846"/>
      <c r="K51" s="846"/>
      <c r="L51" s="846"/>
      <c r="M51" s="846"/>
      <c r="N51" s="846"/>
      <c r="O51" s="847"/>
    </row>
    <row r="52" spans="1:15" s="532" customFormat="1">
      <c r="A52" s="825" t="s">
        <v>245</v>
      </c>
      <c r="B52" s="826"/>
      <c r="C52" s="826"/>
      <c r="D52" s="826"/>
      <c r="E52" s="826"/>
      <c r="F52" s="826"/>
      <c r="G52" s="826"/>
      <c r="H52" s="826"/>
      <c r="I52" s="826"/>
      <c r="J52" s="826"/>
      <c r="K52" s="826"/>
      <c r="L52" s="826"/>
      <c r="M52" s="826"/>
      <c r="N52" s="826"/>
      <c r="O52" s="827"/>
    </row>
    <row r="53" spans="1:15" s="532" customFormat="1" ht="30" customHeight="1">
      <c r="A53" s="831" t="s">
        <v>357</v>
      </c>
      <c r="B53" s="832"/>
      <c r="C53" s="832"/>
      <c r="D53" s="832"/>
      <c r="E53" s="832"/>
      <c r="F53" s="832"/>
      <c r="G53" s="832"/>
      <c r="H53" s="832"/>
      <c r="I53" s="832"/>
      <c r="J53" s="832"/>
      <c r="K53" s="832"/>
      <c r="L53" s="832"/>
      <c r="M53" s="832"/>
      <c r="N53" s="832"/>
      <c r="O53" s="833"/>
    </row>
    <row r="54" spans="1:15" s="532" customFormat="1">
      <c r="A54" s="811" t="s">
        <v>23</v>
      </c>
      <c r="B54" s="811" t="s">
        <v>227</v>
      </c>
      <c r="C54" s="811" t="s">
        <v>15</v>
      </c>
      <c r="D54" s="811" t="s">
        <v>13</v>
      </c>
      <c r="E54" s="811" t="s">
        <v>14</v>
      </c>
      <c r="F54" s="811" t="s">
        <v>7</v>
      </c>
      <c r="G54" s="811" t="s">
        <v>18</v>
      </c>
      <c r="H54" s="809" t="s">
        <v>8</v>
      </c>
      <c r="I54" s="811" t="s">
        <v>226</v>
      </c>
      <c r="J54" s="813" t="s">
        <v>225</v>
      </c>
      <c r="K54" s="814"/>
      <c r="L54" s="815"/>
      <c r="M54" s="813" t="s">
        <v>224</v>
      </c>
      <c r="N54" s="814"/>
      <c r="O54" s="815"/>
    </row>
    <row r="55" spans="1:15" s="532" customFormat="1" ht="23.25" customHeight="1">
      <c r="A55" s="812"/>
      <c r="B55" s="812"/>
      <c r="C55" s="812"/>
      <c r="D55" s="812"/>
      <c r="E55" s="812"/>
      <c r="F55" s="812"/>
      <c r="G55" s="812"/>
      <c r="H55" s="810"/>
      <c r="I55" s="812"/>
      <c r="J55" s="537" t="s">
        <v>210</v>
      </c>
      <c r="K55" s="537" t="s">
        <v>223</v>
      </c>
      <c r="L55" s="537" t="s">
        <v>222</v>
      </c>
      <c r="M55" s="537" t="s">
        <v>221</v>
      </c>
      <c r="N55" s="537" t="s">
        <v>209</v>
      </c>
      <c r="O55" s="537" t="s">
        <v>208</v>
      </c>
    </row>
    <row r="56" spans="1:15" s="532" customFormat="1" ht="25.5">
      <c r="A56" s="539">
        <v>4</v>
      </c>
      <c r="B56" s="539">
        <v>1</v>
      </c>
      <c r="C56" s="539">
        <v>2</v>
      </c>
      <c r="D56" s="539">
        <v>2</v>
      </c>
      <c r="E56" s="539">
        <v>1</v>
      </c>
      <c r="F56" s="539">
        <v>215</v>
      </c>
      <c r="G56" s="539"/>
      <c r="H56" s="540" t="s">
        <v>356</v>
      </c>
      <c r="I56" s="539" t="s">
        <v>49</v>
      </c>
      <c r="J56" s="549" t="s">
        <v>266</v>
      </c>
      <c r="K56" s="549">
        <v>4</v>
      </c>
      <c r="L56" s="549">
        <v>12</v>
      </c>
      <c r="M56" s="172">
        <v>3083021</v>
      </c>
      <c r="N56" s="172">
        <v>255272.53</v>
      </c>
      <c r="O56" s="172">
        <v>255272.53</v>
      </c>
    </row>
    <row r="57" spans="1:15" s="532" customFormat="1">
      <c r="A57" s="837" t="s">
        <v>355</v>
      </c>
      <c r="B57" s="838"/>
      <c r="C57" s="838"/>
      <c r="D57" s="838"/>
      <c r="E57" s="838"/>
      <c r="F57" s="838"/>
      <c r="G57" s="838"/>
      <c r="H57" s="838"/>
      <c r="I57" s="838"/>
      <c r="J57" s="838"/>
      <c r="K57" s="838"/>
      <c r="L57" s="838"/>
      <c r="M57" s="838"/>
      <c r="N57" s="838"/>
      <c r="O57" s="839"/>
    </row>
    <row r="58" spans="1:15" s="532" customFormat="1">
      <c r="A58" s="546"/>
      <c r="B58" s="547"/>
      <c r="C58" s="547"/>
      <c r="D58" s="547"/>
      <c r="E58" s="547"/>
      <c r="F58" s="547"/>
      <c r="G58" s="547"/>
      <c r="H58" s="547"/>
      <c r="I58" s="547"/>
      <c r="J58" s="547"/>
      <c r="K58" s="547"/>
      <c r="L58" s="547"/>
      <c r="M58" s="547"/>
      <c r="N58" s="547"/>
      <c r="O58" s="548"/>
    </row>
    <row r="59" spans="1:15" s="532" customFormat="1">
      <c r="A59" s="825" t="s">
        <v>212</v>
      </c>
      <c r="B59" s="826"/>
      <c r="C59" s="826"/>
      <c r="D59" s="826"/>
      <c r="E59" s="826"/>
      <c r="F59" s="826"/>
      <c r="G59" s="826"/>
      <c r="H59" s="826"/>
      <c r="I59" s="826"/>
      <c r="J59" s="826"/>
      <c r="K59" s="826"/>
      <c r="L59" s="826"/>
      <c r="M59" s="826"/>
      <c r="N59" s="826"/>
      <c r="O59" s="827"/>
    </row>
    <row r="60" spans="1:15" s="532" customFormat="1">
      <c r="A60" s="845" t="s">
        <v>354</v>
      </c>
      <c r="B60" s="846"/>
      <c r="C60" s="846"/>
      <c r="D60" s="846"/>
      <c r="E60" s="846"/>
      <c r="F60" s="846"/>
      <c r="G60" s="846"/>
      <c r="H60" s="846"/>
      <c r="I60" s="846"/>
      <c r="J60" s="846"/>
      <c r="K60" s="846"/>
      <c r="L60" s="846"/>
      <c r="M60" s="846"/>
      <c r="N60" s="846"/>
      <c r="O60" s="847"/>
    </row>
    <row r="61" spans="1:15" s="532" customFormat="1">
      <c r="A61" s="825" t="s">
        <v>245</v>
      </c>
      <c r="B61" s="826"/>
      <c r="C61" s="826"/>
      <c r="D61" s="826"/>
      <c r="E61" s="826"/>
      <c r="F61" s="826"/>
      <c r="G61" s="826"/>
      <c r="H61" s="826"/>
      <c r="I61" s="826"/>
      <c r="J61" s="826"/>
      <c r="K61" s="826"/>
      <c r="L61" s="826"/>
      <c r="M61" s="826"/>
      <c r="N61" s="826"/>
      <c r="O61" s="827"/>
    </row>
    <row r="62" spans="1:15" s="532" customFormat="1" ht="13.5" customHeight="1">
      <c r="A62" s="831" t="s">
        <v>353</v>
      </c>
      <c r="B62" s="832"/>
      <c r="C62" s="832"/>
      <c r="D62" s="832"/>
      <c r="E62" s="832"/>
      <c r="F62" s="832"/>
      <c r="G62" s="832"/>
      <c r="H62" s="832"/>
      <c r="I62" s="832"/>
      <c r="J62" s="832"/>
      <c r="K62" s="832"/>
      <c r="L62" s="832"/>
      <c r="M62" s="832"/>
      <c r="N62" s="832"/>
      <c r="O62" s="833"/>
    </row>
    <row r="63" spans="1:15" s="532" customFormat="1" ht="13.5" customHeight="1">
      <c r="A63" s="837" t="s">
        <v>352</v>
      </c>
      <c r="B63" s="838"/>
      <c r="C63" s="838"/>
      <c r="D63" s="838"/>
      <c r="E63" s="838"/>
      <c r="F63" s="838"/>
      <c r="G63" s="838"/>
      <c r="H63" s="838"/>
      <c r="I63" s="838"/>
      <c r="J63" s="838"/>
      <c r="K63" s="838"/>
      <c r="L63" s="838"/>
      <c r="M63" s="838"/>
      <c r="N63" s="838"/>
      <c r="O63" s="839"/>
    </row>
    <row r="64" spans="1:15" s="532" customFormat="1">
      <c r="A64" s="546" t="s">
        <v>351</v>
      </c>
      <c r="B64" s="547"/>
      <c r="C64" s="547"/>
      <c r="D64" s="547"/>
      <c r="E64" s="547"/>
      <c r="F64" s="547"/>
      <c r="G64" s="547"/>
      <c r="H64" s="547"/>
      <c r="I64" s="547"/>
      <c r="J64" s="547"/>
      <c r="K64" s="547"/>
      <c r="L64" s="547"/>
      <c r="M64" s="547"/>
      <c r="N64" s="547"/>
      <c r="O64" s="548"/>
    </row>
    <row r="65" spans="1:15" s="532" customFormat="1">
      <c r="A65" s="825" t="s">
        <v>350</v>
      </c>
      <c r="B65" s="826"/>
      <c r="C65" s="826"/>
      <c r="D65" s="826"/>
      <c r="E65" s="826"/>
      <c r="F65" s="826"/>
      <c r="G65" s="826"/>
      <c r="H65" s="826"/>
      <c r="I65" s="826"/>
      <c r="J65" s="826"/>
      <c r="K65" s="826"/>
      <c r="L65" s="826"/>
      <c r="M65" s="826"/>
      <c r="N65" s="826"/>
      <c r="O65" s="827"/>
    </row>
    <row r="66" spans="1:15" s="532" customFormat="1">
      <c r="A66" s="607"/>
      <c r="B66" s="607"/>
      <c r="C66" s="607"/>
      <c r="D66" s="607"/>
      <c r="E66" s="607"/>
      <c r="F66" s="607"/>
      <c r="G66" s="607"/>
      <c r="H66" s="607"/>
      <c r="I66" s="607"/>
      <c r="J66" s="607"/>
      <c r="K66" s="607"/>
      <c r="L66" s="607"/>
      <c r="M66" s="607"/>
      <c r="N66" s="607"/>
      <c r="O66" s="607"/>
    </row>
    <row r="67" spans="1:15" s="532" customFormat="1">
      <c r="A67" s="811" t="s">
        <v>23</v>
      </c>
      <c r="B67" s="811" t="s">
        <v>227</v>
      </c>
      <c r="C67" s="811" t="s">
        <v>15</v>
      </c>
      <c r="D67" s="811" t="s">
        <v>13</v>
      </c>
      <c r="E67" s="811" t="s">
        <v>14</v>
      </c>
      <c r="F67" s="811" t="s">
        <v>7</v>
      </c>
      <c r="G67" s="811" t="s">
        <v>18</v>
      </c>
      <c r="H67" s="809" t="s">
        <v>8</v>
      </c>
      <c r="I67" s="811" t="s">
        <v>226</v>
      </c>
      <c r="J67" s="813" t="s">
        <v>225</v>
      </c>
      <c r="K67" s="814"/>
      <c r="L67" s="815"/>
      <c r="M67" s="813" t="s">
        <v>224</v>
      </c>
      <c r="N67" s="814"/>
      <c r="O67" s="815"/>
    </row>
    <row r="68" spans="1:15" s="532" customFormat="1">
      <c r="A68" s="812"/>
      <c r="B68" s="812"/>
      <c r="C68" s="812"/>
      <c r="D68" s="812"/>
      <c r="E68" s="812"/>
      <c r="F68" s="812"/>
      <c r="G68" s="812"/>
      <c r="H68" s="810"/>
      <c r="I68" s="812"/>
      <c r="J68" s="537" t="s">
        <v>210</v>
      </c>
      <c r="K68" s="537" t="s">
        <v>223</v>
      </c>
      <c r="L68" s="537" t="s">
        <v>222</v>
      </c>
      <c r="M68" s="537" t="s">
        <v>221</v>
      </c>
      <c r="N68" s="537" t="s">
        <v>209</v>
      </c>
      <c r="O68" s="537" t="s">
        <v>208</v>
      </c>
    </row>
    <row r="69" spans="1:15" s="532" customFormat="1" ht="25.5">
      <c r="A69" s="539">
        <v>4</v>
      </c>
      <c r="B69" s="539">
        <v>2</v>
      </c>
      <c r="C69" s="539">
        <v>2</v>
      </c>
      <c r="D69" s="539">
        <v>2</v>
      </c>
      <c r="E69" s="539">
        <v>1</v>
      </c>
      <c r="F69" s="539">
        <v>216</v>
      </c>
      <c r="G69" s="539"/>
      <c r="H69" s="540" t="s">
        <v>349</v>
      </c>
      <c r="I69" s="539" t="s">
        <v>60</v>
      </c>
      <c r="J69" s="539" t="s">
        <v>348</v>
      </c>
      <c r="K69" s="539" t="s">
        <v>860</v>
      </c>
      <c r="L69" s="539">
        <v>1887.23</v>
      </c>
      <c r="M69" s="183">
        <v>3472441</v>
      </c>
      <c r="N69" s="183">
        <v>357648</v>
      </c>
      <c r="O69" s="183">
        <v>357648</v>
      </c>
    </row>
    <row r="70" spans="1:15" s="532" customFormat="1">
      <c r="A70" s="837" t="s">
        <v>347</v>
      </c>
      <c r="B70" s="838"/>
      <c r="C70" s="838"/>
      <c r="D70" s="838"/>
      <c r="E70" s="838"/>
      <c r="F70" s="838"/>
      <c r="G70" s="838"/>
      <c r="H70" s="838"/>
      <c r="I70" s="838"/>
      <c r="J70" s="838"/>
      <c r="K70" s="838"/>
      <c r="L70" s="838"/>
      <c r="M70" s="838"/>
      <c r="N70" s="838"/>
      <c r="O70" s="839"/>
    </row>
    <row r="71" spans="1:15" s="532" customFormat="1">
      <c r="A71" s="825" t="s">
        <v>342</v>
      </c>
      <c r="B71" s="826"/>
      <c r="C71" s="826"/>
      <c r="D71" s="826"/>
      <c r="E71" s="826"/>
      <c r="F71" s="826"/>
      <c r="G71" s="826"/>
      <c r="H71" s="826"/>
      <c r="I71" s="826"/>
      <c r="J71" s="826"/>
      <c r="K71" s="826"/>
      <c r="L71" s="826"/>
      <c r="M71" s="826"/>
      <c r="N71" s="826"/>
      <c r="O71" s="827"/>
    </row>
    <row r="72" spans="1:15" s="532" customFormat="1">
      <c r="A72" s="828" t="s">
        <v>207</v>
      </c>
      <c r="B72" s="829"/>
      <c r="C72" s="829"/>
      <c r="D72" s="829"/>
      <c r="E72" s="829"/>
      <c r="F72" s="829"/>
      <c r="G72" s="829"/>
      <c r="H72" s="829"/>
      <c r="I72" s="829"/>
      <c r="J72" s="829"/>
      <c r="K72" s="829"/>
      <c r="L72" s="829"/>
      <c r="M72" s="829"/>
      <c r="N72" s="829"/>
      <c r="O72" s="830"/>
    </row>
    <row r="73" spans="1:15" s="532" customFormat="1" ht="15" customHeight="1">
      <c r="A73" s="848" t="s">
        <v>346</v>
      </c>
      <c r="B73" s="849"/>
      <c r="C73" s="849"/>
      <c r="D73" s="849"/>
      <c r="E73" s="849"/>
      <c r="F73" s="849"/>
      <c r="G73" s="849"/>
      <c r="H73" s="849"/>
      <c r="I73" s="849"/>
      <c r="J73" s="849"/>
      <c r="K73" s="849"/>
      <c r="L73" s="849"/>
      <c r="M73" s="849"/>
      <c r="N73" s="849"/>
      <c r="O73" s="850"/>
    </row>
    <row r="74" spans="1:15" s="532" customFormat="1" ht="13.5" customHeight="1">
      <c r="A74" s="831" t="s">
        <v>345</v>
      </c>
      <c r="B74" s="832"/>
      <c r="C74" s="832"/>
      <c r="D74" s="832"/>
      <c r="E74" s="832"/>
      <c r="F74" s="832"/>
      <c r="G74" s="832"/>
      <c r="H74" s="832"/>
      <c r="I74" s="832"/>
      <c r="J74" s="832"/>
      <c r="K74" s="832"/>
      <c r="L74" s="832"/>
      <c r="M74" s="832"/>
      <c r="N74" s="832"/>
      <c r="O74" s="833"/>
    </row>
    <row r="75" spans="1:15" s="532" customFormat="1">
      <c r="A75" s="811" t="s">
        <v>23</v>
      </c>
      <c r="B75" s="811" t="s">
        <v>227</v>
      </c>
      <c r="C75" s="811" t="s">
        <v>15</v>
      </c>
      <c r="D75" s="811" t="s">
        <v>13</v>
      </c>
      <c r="E75" s="811" t="s">
        <v>14</v>
      </c>
      <c r="F75" s="811" t="s">
        <v>7</v>
      </c>
      <c r="G75" s="811" t="s">
        <v>18</v>
      </c>
      <c r="H75" s="809" t="s">
        <v>8</v>
      </c>
      <c r="I75" s="811" t="s">
        <v>226</v>
      </c>
      <c r="J75" s="813" t="s">
        <v>225</v>
      </c>
      <c r="K75" s="814"/>
      <c r="L75" s="815"/>
      <c r="M75" s="813" t="s">
        <v>224</v>
      </c>
      <c r="N75" s="814"/>
      <c r="O75" s="815"/>
    </row>
    <row r="76" spans="1:15" s="532" customFormat="1">
      <c r="A76" s="812"/>
      <c r="B76" s="812"/>
      <c r="C76" s="812"/>
      <c r="D76" s="812"/>
      <c r="E76" s="812"/>
      <c r="F76" s="812"/>
      <c r="G76" s="812"/>
      <c r="H76" s="810"/>
      <c r="I76" s="812"/>
      <c r="J76" s="537" t="s">
        <v>210</v>
      </c>
      <c r="K76" s="537" t="s">
        <v>223</v>
      </c>
      <c r="L76" s="537" t="s">
        <v>222</v>
      </c>
      <c r="M76" s="537" t="s">
        <v>221</v>
      </c>
      <c r="N76" s="537" t="s">
        <v>209</v>
      </c>
      <c r="O76" s="537" t="s">
        <v>208</v>
      </c>
    </row>
    <row r="77" spans="1:15" s="532" customFormat="1" ht="27" customHeight="1">
      <c r="A77" s="539">
        <v>4</v>
      </c>
      <c r="B77" s="539">
        <v>1</v>
      </c>
      <c r="C77" s="539">
        <v>2</v>
      </c>
      <c r="D77" s="539">
        <v>2</v>
      </c>
      <c r="E77" s="539">
        <v>1</v>
      </c>
      <c r="F77" s="539">
        <v>217</v>
      </c>
      <c r="G77" s="539"/>
      <c r="H77" s="540" t="s">
        <v>344</v>
      </c>
      <c r="I77" s="539" t="s">
        <v>49</v>
      </c>
      <c r="J77" s="539" t="s">
        <v>219</v>
      </c>
      <c r="K77" s="539" t="s">
        <v>219</v>
      </c>
      <c r="L77" s="539" t="s">
        <v>266</v>
      </c>
      <c r="M77" s="183">
        <v>7466213</v>
      </c>
      <c r="N77" s="183">
        <v>212272.94</v>
      </c>
      <c r="O77" s="183">
        <v>212272.94</v>
      </c>
    </row>
    <row r="78" spans="1:15" s="532" customFormat="1">
      <c r="A78" s="837" t="s">
        <v>343</v>
      </c>
      <c r="B78" s="838"/>
      <c r="C78" s="838"/>
      <c r="D78" s="838"/>
      <c r="E78" s="838"/>
      <c r="F78" s="838"/>
      <c r="G78" s="838"/>
      <c r="H78" s="838"/>
      <c r="I78" s="838"/>
      <c r="J78" s="838"/>
      <c r="K78" s="838"/>
      <c r="L78" s="838"/>
      <c r="M78" s="838"/>
      <c r="N78" s="838"/>
      <c r="O78" s="839"/>
    </row>
    <row r="79" spans="1:15" s="532" customFormat="1">
      <c r="A79" s="825" t="s">
        <v>342</v>
      </c>
      <c r="B79" s="826"/>
      <c r="C79" s="826"/>
      <c r="D79" s="826"/>
      <c r="E79" s="826"/>
      <c r="F79" s="826"/>
      <c r="G79" s="826"/>
      <c r="H79" s="826"/>
      <c r="I79" s="826"/>
      <c r="J79" s="826"/>
      <c r="K79" s="826"/>
      <c r="L79" s="826"/>
      <c r="M79" s="826"/>
      <c r="N79" s="826"/>
      <c r="O79" s="827"/>
    </row>
    <row r="80" spans="1:15" s="532" customFormat="1">
      <c r="A80" s="828" t="s">
        <v>245</v>
      </c>
      <c r="B80" s="829"/>
      <c r="C80" s="829"/>
      <c r="D80" s="829"/>
      <c r="E80" s="829"/>
      <c r="F80" s="829"/>
      <c r="G80" s="829"/>
      <c r="H80" s="829"/>
      <c r="I80" s="829"/>
      <c r="J80" s="829"/>
      <c r="K80" s="829"/>
      <c r="L80" s="829"/>
      <c r="M80" s="829"/>
      <c r="N80" s="829"/>
      <c r="O80" s="830"/>
    </row>
    <row r="81" spans="1:15" s="532" customFormat="1" ht="17.25" customHeight="1">
      <c r="A81" s="825" t="s">
        <v>341</v>
      </c>
      <c r="B81" s="826"/>
      <c r="C81" s="826"/>
      <c r="D81" s="826"/>
      <c r="E81" s="826"/>
      <c r="F81" s="826"/>
      <c r="G81" s="826"/>
      <c r="H81" s="826"/>
      <c r="I81" s="826"/>
      <c r="J81" s="826"/>
      <c r="K81" s="826"/>
      <c r="L81" s="826"/>
      <c r="M81" s="826"/>
      <c r="N81" s="826"/>
      <c r="O81" s="827"/>
    </row>
    <row r="82" spans="1:15" s="532" customFormat="1">
      <c r="A82" s="811" t="s">
        <v>23</v>
      </c>
      <c r="B82" s="811" t="s">
        <v>227</v>
      </c>
      <c r="C82" s="811" t="s">
        <v>15</v>
      </c>
      <c r="D82" s="811" t="s">
        <v>13</v>
      </c>
      <c r="E82" s="811" t="s">
        <v>14</v>
      </c>
      <c r="F82" s="811" t="s">
        <v>7</v>
      </c>
      <c r="G82" s="811" t="s">
        <v>18</v>
      </c>
      <c r="H82" s="809" t="s">
        <v>8</v>
      </c>
      <c r="I82" s="811" t="s">
        <v>226</v>
      </c>
      <c r="J82" s="813" t="s">
        <v>225</v>
      </c>
      <c r="K82" s="814"/>
      <c r="L82" s="815"/>
      <c r="M82" s="813" t="s">
        <v>224</v>
      </c>
      <c r="N82" s="814"/>
      <c r="O82" s="815"/>
    </row>
    <row r="83" spans="1:15" s="532" customFormat="1">
      <c r="A83" s="812"/>
      <c r="B83" s="812"/>
      <c r="C83" s="812"/>
      <c r="D83" s="812"/>
      <c r="E83" s="812"/>
      <c r="F83" s="812"/>
      <c r="G83" s="812"/>
      <c r="H83" s="810"/>
      <c r="I83" s="812"/>
      <c r="J83" s="537" t="s">
        <v>210</v>
      </c>
      <c r="K83" s="537" t="s">
        <v>223</v>
      </c>
      <c r="L83" s="537" t="s">
        <v>222</v>
      </c>
      <c r="M83" s="537" t="s">
        <v>221</v>
      </c>
      <c r="N83" s="537" t="s">
        <v>209</v>
      </c>
      <c r="O83" s="537" t="s">
        <v>208</v>
      </c>
    </row>
    <row r="84" spans="1:15" s="532" customFormat="1" ht="25.5">
      <c r="A84" s="539" t="s">
        <v>266</v>
      </c>
      <c r="B84" s="539" t="s">
        <v>219</v>
      </c>
      <c r="C84" s="539" t="s">
        <v>219</v>
      </c>
      <c r="D84" s="539" t="s">
        <v>219</v>
      </c>
      <c r="E84" s="539" t="s">
        <v>220</v>
      </c>
      <c r="F84" s="539" t="s">
        <v>249</v>
      </c>
      <c r="G84" s="539"/>
      <c r="H84" s="540" t="s">
        <v>65</v>
      </c>
      <c r="I84" s="539" t="s">
        <v>60</v>
      </c>
      <c r="J84" s="549" t="s">
        <v>340</v>
      </c>
      <c r="K84" s="549" t="s">
        <v>861</v>
      </c>
      <c r="L84" s="549">
        <v>3463.69</v>
      </c>
      <c r="M84" s="172">
        <v>67145088</v>
      </c>
      <c r="N84" s="172">
        <v>23243294.149999999</v>
      </c>
      <c r="O84" s="172">
        <v>23243294.149999999</v>
      </c>
    </row>
    <row r="85" spans="1:15" s="532" customFormat="1">
      <c r="A85" s="837" t="s">
        <v>339</v>
      </c>
      <c r="B85" s="838"/>
      <c r="C85" s="838"/>
      <c r="D85" s="838"/>
      <c r="E85" s="838"/>
      <c r="F85" s="838"/>
      <c r="G85" s="838"/>
      <c r="H85" s="838"/>
      <c r="I85" s="838"/>
      <c r="J85" s="838"/>
      <c r="K85" s="838"/>
      <c r="L85" s="838"/>
      <c r="M85" s="838"/>
      <c r="N85" s="838"/>
      <c r="O85" s="839"/>
    </row>
    <row r="86" spans="1:15" s="532" customFormat="1">
      <c r="A86" s="825" t="s">
        <v>212</v>
      </c>
      <c r="B86" s="826"/>
      <c r="C86" s="826"/>
      <c r="D86" s="826"/>
      <c r="E86" s="826"/>
      <c r="F86" s="826"/>
      <c r="G86" s="826"/>
      <c r="H86" s="826"/>
      <c r="I86" s="826"/>
      <c r="J86" s="826"/>
      <c r="K86" s="826"/>
      <c r="L86" s="826"/>
      <c r="M86" s="826"/>
      <c r="N86" s="826"/>
      <c r="O86" s="827"/>
    </row>
    <row r="87" spans="1:15" s="532" customFormat="1">
      <c r="A87" s="845" t="s">
        <v>338</v>
      </c>
      <c r="B87" s="846"/>
      <c r="C87" s="846"/>
      <c r="D87" s="846"/>
      <c r="E87" s="846"/>
      <c r="F87" s="846"/>
      <c r="G87" s="846"/>
      <c r="H87" s="846"/>
      <c r="I87" s="846"/>
      <c r="J87" s="846"/>
      <c r="K87" s="846"/>
      <c r="L87" s="846"/>
      <c r="M87" s="846"/>
      <c r="N87" s="846"/>
      <c r="O87" s="847"/>
    </row>
    <row r="88" spans="1:15" s="532" customFormat="1">
      <c r="A88" s="825" t="s">
        <v>245</v>
      </c>
      <c r="B88" s="826"/>
      <c r="C88" s="826"/>
      <c r="D88" s="826"/>
      <c r="E88" s="826"/>
      <c r="F88" s="826"/>
      <c r="G88" s="826"/>
      <c r="H88" s="826"/>
      <c r="I88" s="826"/>
      <c r="J88" s="826"/>
      <c r="K88" s="826"/>
      <c r="L88" s="826"/>
      <c r="M88" s="826"/>
      <c r="N88" s="826"/>
      <c r="O88" s="827"/>
    </row>
    <row r="89" spans="1:15" s="532" customFormat="1" ht="13.5" customHeight="1">
      <c r="A89" s="837" t="s">
        <v>337</v>
      </c>
      <c r="B89" s="838"/>
      <c r="C89" s="838"/>
      <c r="D89" s="838"/>
      <c r="E89" s="838"/>
      <c r="F89" s="838"/>
      <c r="G89" s="838"/>
      <c r="H89" s="838"/>
      <c r="I89" s="838"/>
      <c r="J89" s="838"/>
      <c r="K89" s="838"/>
      <c r="L89" s="838"/>
      <c r="M89" s="838"/>
      <c r="N89" s="838"/>
      <c r="O89" s="839"/>
    </row>
    <row r="90" spans="1:15" s="532" customFormat="1" ht="21" customHeight="1">
      <c r="A90" s="546" t="s">
        <v>336</v>
      </c>
      <c r="B90" s="547"/>
      <c r="C90" s="547"/>
      <c r="D90" s="547"/>
      <c r="E90" s="547"/>
      <c r="F90" s="547"/>
      <c r="G90" s="547"/>
      <c r="H90" s="547"/>
      <c r="I90" s="547"/>
      <c r="J90" s="547"/>
      <c r="K90" s="547"/>
      <c r="L90" s="547"/>
      <c r="M90" s="547"/>
      <c r="N90" s="547"/>
      <c r="O90" s="548"/>
    </row>
    <row r="91" spans="1:15" s="532" customFormat="1">
      <c r="A91" s="811" t="s">
        <v>23</v>
      </c>
      <c r="B91" s="811" t="s">
        <v>227</v>
      </c>
      <c r="C91" s="811" t="s">
        <v>15</v>
      </c>
      <c r="D91" s="811" t="s">
        <v>13</v>
      </c>
      <c r="E91" s="811" t="s">
        <v>14</v>
      </c>
      <c r="F91" s="811" t="s">
        <v>7</v>
      </c>
      <c r="G91" s="811" t="s">
        <v>18</v>
      </c>
      <c r="H91" s="809" t="s">
        <v>8</v>
      </c>
      <c r="I91" s="811" t="s">
        <v>226</v>
      </c>
      <c r="J91" s="813" t="s">
        <v>225</v>
      </c>
      <c r="K91" s="814"/>
      <c r="L91" s="815"/>
      <c r="M91" s="813" t="s">
        <v>224</v>
      </c>
      <c r="N91" s="814"/>
      <c r="O91" s="815"/>
    </row>
    <row r="92" spans="1:15" s="532" customFormat="1">
      <c r="A92" s="812"/>
      <c r="B92" s="812"/>
      <c r="C92" s="812"/>
      <c r="D92" s="812"/>
      <c r="E92" s="812"/>
      <c r="F92" s="812"/>
      <c r="G92" s="812"/>
      <c r="H92" s="810"/>
      <c r="I92" s="812"/>
      <c r="J92" s="537" t="s">
        <v>210</v>
      </c>
      <c r="K92" s="537" t="s">
        <v>223</v>
      </c>
      <c r="L92" s="537" t="s">
        <v>222</v>
      </c>
      <c r="M92" s="537" t="s">
        <v>221</v>
      </c>
      <c r="N92" s="537" t="s">
        <v>209</v>
      </c>
      <c r="O92" s="537" t="s">
        <v>208</v>
      </c>
    </row>
    <row r="93" spans="1:15" s="532" customFormat="1" ht="25.5">
      <c r="A93" s="539" t="s">
        <v>266</v>
      </c>
      <c r="B93" s="539" t="s">
        <v>219</v>
      </c>
      <c r="C93" s="539" t="s">
        <v>219</v>
      </c>
      <c r="D93" s="539" t="s">
        <v>219</v>
      </c>
      <c r="E93" s="539" t="s">
        <v>220</v>
      </c>
      <c r="F93" s="539" t="s">
        <v>335</v>
      </c>
      <c r="G93" s="539"/>
      <c r="H93" s="540" t="s">
        <v>66</v>
      </c>
      <c r="I93" s="539" t="s">
        <v>67</v>
      </c>
      <c r="J93" s="539" t="s">
        <v>250</v>
      </c>
      <c r="K93" s="539" t="s">
        <v>862</v>
      </c>
      <c r="L93" s="539">
        <v>997</v>
      </c>
      <c r="M93" s="183">
        <v>178431545</v>
      </c>
      <c r="N93" s="183">
        <v>71718725.150000006</v>
      </c>
      <c r="O93" s="183">
        <v>54662910.130000003</v>
      </c>
    </row>
    <row r="94" spans="1:15" s="532" customFormat="1">
      <c r="A94" s="837" t="s">
        <v>334</v>
      </c>
      <c r="B94" s="838"/>
      <c r="C94" s="838"/>
      <c r="D94" s="838"/>
      <c r="E94" s="838"/>
      <c r="F94" s="838"/>
      <c r="G94" s="838"/>
      <c r="H94" s="838"/>
      <c r="I94" s="838"/>
      <c r="J94" s="838"/>
      <c r="K94" s="838"/>
      <c r="L94" s="838"/>
      <c r="M94" s="838"/>
      <c r="N94" s="838"/>
      <c r="O94" s="839"/>
    </row>
    <row r="95" spans="1:15" s="532" customFormat="1">
      <c r="A95" s="825" t="s">
        <v>261</v>
      </c>
      <c r="B95" s="826"/>
      <c r="C95" s="826"/>
      <c r="D95" s="826"/>
      <c r="E95" s="826"/>
      <c r="F95" s="826"/>
      <c r="G95" s="826"/>
      <c r="H95" s="826"/>
      <c r="I95" s="826"/>
      <c r="J95" s="826"/>
      <c r="K95" s="826"/>
      <c r="L95" s="826"/>
      <c r="M95" s="826"/>
      <c r="N95" s="826"/>
      <c r="O95" s="827"/>
    </row>
    <row r="96" spans="1:15" s="532" customFormat="1" ht="13.5" customHeight="1">
      <c r="A96" s="845" t="s">
        <v>333</v>
      </c>
      <c r="B96" s="846"/>
      <c r="C96" s="846"/>
      <c r="D96" s="846"/>
      <c r="E96" s="846"/>
      <c r="F96" s="846"/>
      <c r="G96" s="846"/>
      <c r="H96" s="846"/>
      <c r="I96" s="846"/>
      <c r="J96" s="846"/>
      <c r="K96" s="846"/>
      <c r="L96" s="846"/>
      <c r="M96" s="846"/>
      <c r="N96" s="846"/>
      <c r="O96" s="847"/>
    </row>
    <row r="97" spans="1:15" s="532" customFormat="1" ht="18.75" customHeight="1">
      <c r="A97" s="828" t="s">
        <v>332</v>
      </c>
      <c r="B97" s="829"/>
      <c r="C97" s="829"/>
      <c r="D97" s="829"/>
      <c r="E97" s="829"/>
      <c r="F97" s="829"/>
      <c r="G97" s="829"/>
      <c r="H97" s="829"/>
      <c r="I97" s="829"/>
      <c r="J97" s="829"/>
      <c r="K97" s="829"/>
      <c r="L97" s="829"/>
      <c r="M97" s="829"/>
      <c r="N97" s="829"/>
      <c r="O97" s="830"/>
    </row>
    <row r="98" spans="1:15" s="532" customFormat="1">
      <c r="A98" s="837" t="s">
        <v>245</v>
      </c>
      <c r="B98" s="838"/>
      <c r="C98" s="838"/>
      <c r="D98" s="838"/>
      <c r="E98" s="838"/>
      <c r="F98" s="838"/>
      <c r="G98" s="838"/>
      <c r="H98" s="838"/>
      <c r="I98" s="838"/>
      <c r="J98" s="838"/>
      <c r="K98" s="838"/>
      <c r="L98" s="838"/>
      <c r="M98" s="838"/>
      <c r="N98" s="838"/>
      <c r="O98" s="839"/>
    </row>
    <row r="99" spans="1:15" s="532" customFormat="1" ht="26.25" customHeight="1">
      <c r="A99" s="819" t="s">
        <v>331</v>
      </c>
      <c r="B99" s="820"/>
      <c r="C99" s="820"/>
      <c r="D99" s="820"/>
      <c r="E99" s="820"/>
      <c r="F99" s="820"/>
      <c r="G99" s="820"/>
      <c r="H99" s="820"/>
      <c r="I99" s="820"/>
      <c r="J99" s="820"/>
      <c r="K99" s="820"/>
      <c r="L99" s="820"/>
      <c r="M99" s="820"/>
      <c r="N99" s="820"/>
      <c r="O99" s="821"/>
    </row>
    <row r="100" spans="1:15" s="532" customFormat="1" ht="18" customHeight="1">
      <c r="A100" s="837" t="s">
        <v>330</v>
      </c>
      <c r="B100" s="838"/>
      <c r="C100" s="838"/>
      <c r="D100" s="838"/>
      <c r="E100" s="838"/>
      <c r="F100" s="838"/>
      <c r="G100" s="838"/>
      <c r="H100" s="838"/>
      <c r="I100" s="838"/>
      <c r="J100" s="838"/>
      <c r="K100" s="838"/>
      <c r="L100" s="838"/>
      <c r="M100" s="838"/>
      <c r="N100" s="838"/>
      <c r="O100" s="839"/>
    </row>
    <row r="101" spans="1:15" s="532" customFormat="1" ht="13.5" customHeight="1">
      <c r="A101" s="610" t="s">
        <v>329</v>
      </c>
      <c r="B101" s="608"/>
      <c r="C101" s="608"/>
      <c r="D101" s="608"/>
      <c r="E101" s="608"/>
      <c r="F101" s="608"/>
      <c r="G101" s="608"/>
      <c r="H101" s="608"/>
      <c r="I101" s="608"/>
      <c r="J101" s="608"/>
      <c r="K101" s="608"/>
      <c r="L101" s="608"/>
      <c r="M101" s="608"/>
      <c r="N101" s="608"/>
      <c r="O101" s="609"/>
    </row>
    <row r="102" spans="1:15" s="532" customFormat="1">
      <c r="A102" s="811" t="s">
        <v>23</v>
      </c>
      <c r="B102" s="811" t="s">
        <v>227</v>
      </c>
      <c r="C102" s="811" t="s">
        <v>15</v>
      </c>
      <c r="D102" s="811" t="s">
        <v>13</v>
      </c>
      <c r="E102" s="811" t="s">
        <v>14</v>
      </c>
      <c r="F102" s="811" t="s">
        <v>7</v>
      </c>
      <c r="G102" s="811" t="s">
        <v>18</v>
      </c>
      <c r="H102" s="809" t="s">
        <v>8</v>
      </c>
      <c r="I102" s="811" t="s">
        <v>226</v>
      </c>
      <c r="J102" s="813" t="s">
        <v>225</v>
      </c>
      <c r="K102" s="814"/>
      <c r="L102" s="815"/>
      <c r="M102" s="813" t="s">
        <v>224</v>
      </c>
      <c r="N102" s="814"/>
      <c r="O102" s="815"/>
    </row>
    <row r="103" spans="1:15" s="532" customFormat="1">
      <c r="A103" s="812"/>
      <c r="B103" s="812"/>
      <c r="C103" s="812"/>
      <c r="D103" s="812"/>
      <c r="E103" s="812"/>
      <c r="F103" s="812"/>
      <c r="G103" s="812"/>
      <c r="H103" s="810"/>
      <c r="I103" s="812"/>
      <c r="J103" s="537" t="s">
        <v>210</v>
      </c>
      <c r="K103" s="537" t="s">
        <v>223</v>
      </c>
      <c r="L103" s="537" t="s">
        <v>222</v>
      </c>
      <c r="M103" s="537" t="s">
        <v>221</v>
      </c>
      <c r="N103" s="537" t="s">
        <v>209</v>
      </c>
      <c r="O103" s="537" t="s">
        <v>208</v>
      </c>
    </row>
    <row r="104" spans="1:15" s="532" customFormat="1">
      <c r="A104" s="539">
        <v>4</v>
      </c>
      <c r="B104" s="539">
        <v>2</v>
      </c>
      <c r="C104" s="539">
        <v>2</v>
      </c>
      <c r="D104" s="539">
        <v>2</v>
      </c>
      <c r="E104" s="539">
        <v>1</v>
      </c>
      <c r="F104" s="539">
        <v>220</v>
      </c>
      <c r="G104" s="539"/>
      <c r="H104" s="540" t="s">
        <v>68</v>
      </c>
      <c r="I104" s="539" t="s">
        <v>62</v>
      </c>
      <c r="J104" s="549" t="s">
        <v>328</v>
      </c>
      <c r="K104" s="549">
        <v>60</v>
      </c>
      <c r="L104" s="549">
        <v>97</v>
      </c>
      <c r="M104" s="172">
        <v>690000</v>
      </c>
      <c r="N104" s="172">
        <v>176305</v>
      </c>
      <c r="O104" s="172">
        <v>176305</v>
      </c>
    </row>
    <row r="105" spans="1:15" s="532" customFormat="1">
      <c r="A105" s="837" t="s">
        <v>327</v>
      </c>
      <c r="B105" s="838"/>
      <c r="C105" s="838"/>
      <c r="D105" s="838"/>
      <c r="E105" s="838"/>
      <c r="F105" s="838"/>
      <c r="G105" s="838"/>
      <c r="H105" s="838"/>
      <c r="I105" s="838"/>
      <c r="J105" s="838"/>
      <c r="K105" s="838"/>
      <c r="L105" s="838"/>
      <c r="M105" s="838"/>
      <c r="N105" s="838"/>
      <c r="O105" s="839"/>
    </row>
    <row r="106" spans="1:15" s="532" customFormat="1">
      <c r="A106" s="825" t="s">
        <v>326</v>
      </c>
      <c r="B106" s="826"/>
      <c r="C106" s="826"/>
      <c r="D106" s="826"/>
      <c r="E106" s="826"/>
      <c r="F106" s="826"/>
      <c r="G106" s="826"/>
      <c r="H106" s="826"/>
      <c r="I106" s="826"/>
      <c r="J106" s="826"/>
      <c r="K106" s="826"/>
      <c r="L106" s="826"/>
      <c r="M106" s="826"/>
      <c r="N106" s="826"/>
      <c r="O106" s="827"/>
    </row>
    <row r="107" spans="1:15" s="532" customFormat="1">
      <c r="A107" s="828" t="s">
        <v>207</v>
      </c>
      <c r="B107" s="829"/>
      <c r="C107" s="829"/>
      <c r="D107" s="829"/>
      <c r="E107" s="829"/>
      <c r="F107" s="829"/>
      <c r="G107" s="829"/>
      <c r="H107" s="829"/>
      <c r="I107" s="829"/>
      <c r="J107" s="829"/>
      <c r="K107" s="829"/>
      <c r="L107" s="829"/>
      <c r="M107" s="829"/>
      <c r="N107" s="829"/>
      <c r="O107" s="830"/>
    </row>
    <row r="108" spans="1:15" s="532" customFormat="1">
      <c r="A108" s="825" t="s">
        <v>325</v>
      </c>
      <c r="B108" s="826"/>
      <c r="C108" s="826"/>
      <c r="D108" s="826"/>
      <c r="E108" s="826"/>
      <c r="F108" s="826"/>
      <c r="G108" s="826"/>
      <c r="H108" s="826"/>
      <c r="I108" s="826"/>
      <c r="J108" s="826"/>
      <c r="K108" s="826"/>
      <c r="L108" s="826"/>
      <c r="M108" s="826"/>
      <c r="N108" s="826"/>
      <c r="O108" s="827"/>
    </row>
    <row r="109" spans="1:15" s="185" customFormat="1">
      <c r="A109" s="840" t="s">
        <v>23</v>
      </c>
      <c r="B109" s="840" t="s">
        <v>227</v>
      </c>
      <c r="C109" s="840" t="s">
        <v>15</v>
      </c>
      <c r="D109" s="840" t="s">
        <v>13</v>
      </c>
      <c r="E109" s="840" t="s">
        <v>14</v>
      </c>
      <c r="F109" s="840" t="s">
        <v>7</v>
      </c>
      <c r="G109" s="840" t="s">
        <v>18</v>
      </c>
      <c r="H109" s="851" t="s">
        <v>8</v>
      </c>
      <c r="I109" s="840" t="s">
        <v>226</v>
      </c>
      <c r="J109" s="842" t="s">
        <v>225</v>
      </c>
      <c r="K109" s="843"/>
      <c r="L109" s="844"/>
      <c r="M109" s="842" t="s">
        <v>224</v>
      </c>
      <c r="N109" s="843"/>
      <c r="O109" s="844"/>
    </row>
    <row r="110" spans="1:15" s="185" customFormat="1">
      <c r="A110" s="841"/>
      <c r="B110" s="841"/>
      <c r="C110" s="841"/>
      <c r="D110" s="841"/>
      <c r="E110" s="841"/>
      <c r="F110" s="841"/>
      <c r="G110" s="841"/>
      <c r="H110" s="852"/>
      <c r="I110" s="841"/>
      <c r="J110" s="298" t="s">
        <v>210</v>
      </c>
      <c r="K110" s="298" t="s">
        <v>223</v>
      </c>
      <c r="L110" s="298" t="s">
        <v>222</v>
      </c>
      <c r="M110" s="298" t="s">
        <v>221</v>
      </c>
      <c r="N110" s="298" t="s">
        <v>209</v>
      </c>
      <c r="O110" s="298" t="s">
        <v>208</v>
      </c>
    </row>
    <row r="111" spans="1:15" s="185" customFormat="1" ht="25.5">
      <c r="A111" s="188" t="s">
        <v>266</v>
      </c>
      <c r="B111" s="188" t="s">
        <v>250</v>
      </c>
      <c r="C111" s="188" t="s">
        <v>219</v>
      </c>
      <c r="D111" s="188" t="s">
        <v>219</v>
      </c>
      <c r="E111" s="188" t="s">
        <v>251</v>
      </c>
      <c r="F111" s="188" t="s">
        <v>367</v>
      </c>
      <c r="G111" s="188"/>
      <c r="H111" s="189" t="s">
        <v>69</v>
      </c>
      <c r="I111" s="188" t="s">
        <v>64</v>
      </c>
      <c r="J111" s="187" t="s">
        <v>366</v>
      </c>
      <c r="K111" s="187" t="s">
        <v>856</v>
      </c>
      <c r="L111" s="187" t="s">
        <v>857</v>
      </c>
      <c r="M111" s="186">
        <v>76463054</v>
      </c>
      <c r="N111" s="186">
        <v>4456215.9000000004</v>
      </c>
      <c r="O111" s="186">
        <v>4456215.9000000004</v>
      </c>
    </row>
    <row r="112" spans="1:15" s="185" customFormat="1">
      <c r="A112" s="837" t="s">
        <v>365</v>
      </c>
      <c r="B112" s="838"/>
      <c r="C112" s="838"/>
      <c r="D112" s="838"/>
      <c r="E112" s="838"/>
      <c r="F112" s="838"/>
      <c r="G112" s="838"/>
      <c r="H112" s="838"/>
      <c r="I112" s="838"/>
      <c r="J112" s="838"/>
      <c r="K112" s="838"/>
      <c r="L112" s="838"/>
      <c r="M112" s="838"/>
      <c r="N112" s="838"/>
      <c r="O112" s="839"/>
    </row>
    <row r="113" spans="1:15" s="185" customFormat="1">
      <c r="A113" s="825" t="s">
        <v>364</v>
      </c>
      <c r="B113" s="826"/>
      <c r="C113" s="826"/>
      <c r="D113" s="826"/>
      <c r="E113" s="826"/>
      <c r="F113" s="826"/>
      <c r="G113" s="826"/>
      <c r="H113" s="826"/>
      <c r="I113" s="826"/>
      <c r="J113" s="826"/>
      <c r="K113" s="826"/>
      <c r="L113" s="826"/>
      <c r="M113" s="826"/>
      <c r="N113" s="826"/>
      <c r="O113" s="827"/>
    </row>
    <row r="114" spans="1:15" s="185" customFormat="1">
      <c r="A114" s="828" t="s">
        <v>245</v>
      </c>
      <c r="B114" s="829"/>
      <c r="C114" s="829"/>
      <c r="D114" s="829"/>
      <c r="E114" s="829"/>
      <c r="F114" s="829"/>
      <c r="G114" s="829"/>
      <c r="H114" s="829"/>
      <c r="I114" s="829"/>
      <c r="J114" s="829"/>
      <c r="K114" s="829"/>
      <c r="L114" s="829"/>
      <c r="M114" s="829"/>
      <c r="N114" s="829"/>
      <c r="O114" s="830"/>
    </row>
    <row r="115" spans="1:15" s="185" customFormat="1" ht="14.25" customHeight="1">
      <c r="A115" s="825" t="s">
        <v>363</v>
      </c>
      <c r="B115" s="826"/>
      <c r="C115" s="826"/>
      <c r="D115" s="826"/>
      <c r="E115" s="826"/>
      <c r="F115" s="826"/>
      <c r="G115" s="826"/>
      <c r="H115" s="826"/>
      <c r="I115" s="826"/>
      <c r="J115" s="826"/>
      <c r="K115" s="826"/>
      <c r="L115" s="826"/>
      <c r="M115" s="826"/>
      <c r="N115" s="826"/>
      <c r="O115" s="827"/>
    </row>
    <row r="116" spans="1:15" s="185" customFormat="1" ht="14.25" customHeight="1">
      <c r="A116" s="831" t="s">
        <v>362</v>
      </c>
      <c r="B116" s="832"/>
      <c r="C116" s="832"/>
      <c r="D116" s="832"/>
      <c r="E116" s="832"/>
      <c r="F116" s="832"/>
      <c r="G116" s="832"/>
      <c r="H116" s="832"/>
      <c r="I116" s="832"/>
      <c r="J116" s="832"/>
      <c r="K116" s="832"/>
      <c r="L116" s="832"/>
      <c r="M116" s="832"/>
      <c r="N116" s="832"/>
      <c r="O116" s="833"/>
    </row>
    <row r="117" spans="1:15" s="185" customFormat="1" ht="12.75" customHeight="1">
      <c r="A117" s="834" t="s">
        <v>361</v>
      </c>
      <c r="B117" s="835"/>
      <c r="C117" s="835"/>
      <c r="D117" s="835"/>
      <c r="E117" s="835"/>
      <c r="F117" s="835"/>
      <c r="G117" s="835"/>
      <c r="H117" s="835"/>
      <c r="I117" s="835"/>
      <c r="J117" s="835"/>
      <c r="K117" s="835"/>
      <c r="L117" s="835"/>
      <c r="M117" s="835"/>
      <c r="N117" s="835"/>
      <c r="O117" s="836"/>
    </row>
    <row r="118" spans="1:15" s="185" customFormat="1">
      <c r="A118" s="837" t="s">
        <v>350</v>
      </c>
      <c r="B118" s="838"/>
      <c r="C118" s="838"/>
      <c r="D118" s="838"/>
      <c r="E118" s="838"/>
      <c r="F118" s="838"/>
      <c r="G118" s="838"/>
      <c r="H118" s="838"/>
      <c r="I118" s="838"/>
      <c r="J118" s="838"/>
      <c r="K118" s="838"/>
      <c r="L118" s="838"/>
      <c r="M118" s="838"/>
      <c r="N118" s="838"/>
      <c r="O118" s="839"/>
    </row>
    <row r="119" spans="1:15" s="532" customFormat="1">
      <c r="A119" s="811" t="s">
        <v>23</v>
      </c>
      <c r="B119" s="811" t="s">
        <v>227</v>
      </c>
      <c r="C119" s="811" t="s">
        <v>15</v>
      </c>
      <c r="D119" s="811" t="s">
        <v>13</v>
      </c>
      <c r="E119" s="811" t="s">
        <v>14</v>
      </c>
      <c r="F119" s="811" t="s">
        <v>7</v>
      </c>
      <c r="G119" s="811" t="s">
        <v>18</v>
      </c>
      <c r="H119" s="809" t="s">
        <v>8</v>
      </c>
      <c r="I119" s="811" t="s">
        <v>226</v>
      </c>
      <c r="J119" s="813" t="s">
        <v>225</v>
      </c>
      <c r="K119" s="814"/>
      <c r="L119" s="815"/>
      <c r="M119" s="813" t="s">
        <v>224</v>
      </c>
      <c r="N119" s="814"/>
      <c r="O119" s="815"/>
    </row>
    <row r="120" spans="1:15" s="532" customFormat="1">
      <c r="A120" s="812"/>
      <c r="B120" s="812"/>
      <c r="C120" s="812"/>
      <c r="D120" s="812"/>
      <c r="E120" s="812"/>
      <c r="F120" s="812"/>
      <c r="G120" s="812"/>
      <c r="H120" s="810"/>
      <c r="I120" s="812"/>
      <c r="J120" s="537" t="s">
        <v>210</v>
      </c>
      <c r="K120" s="537" t="s">
        <v>223</v>
      </c>
      <c r="L120" s="537" t="s">
        <v>222</v>
      </c>
      <c r="M120" s="537" t="s">
        <v>221</v>
      </c>
      <c r="N120" s="537" t="s">
        <v>209</v>
      </c>
      <c r="O120" s="537" t="s">
        <v>208</v>
      </c>
    </row>
    <row r="121" spans="1:15" s="532" customFormat="1">
      <c r="A121" s="539">
        <v>4</v>
      </c>
      <c r="B121" s="539">
        <v>2</v>
      </c>
      <c r="C121" s="539">
        <v>2</v>
      </c>
      <c r="D121" s="539">
        <v>2</v>
      </c>
      <c r="E121" s="539">
        <v>4</v>
      </c>
      <c r="F121" s="539">
        <v>223</v>
      </c>
      <c r="G121" s="539"/>
      <c r="H121" s="540" t="s">
        <v>70</v>
      </c>
      <c r="I121" s="539" t="s">
        <v>71</v>
      </c>
      <c r="J121" s="549" t="s">
        <v>242</v>
      </c>
      <c r="K121" s="549" t="s">
        <v>863</v>
      </c>
      <c r="L121" s="549">
        <v>2202</v>
      </c>
      <c r="M121" s="172">
        <v>66935564</v>
      </c>
      <c r="N121" s="172">
        <v>35909890.990000002</v>
      </c>
      <c r="O121" s="172">
        <v>21134775.990000002</v>
      </c>
    </row>
    <row r="122" spans="1:15" s="532" customFormat="1" ht="13.5" customHeight="1">
      <c r="A122" s="822" t="s">
        <v>319</v>
      </c>
      <c r="B122" s="823"/>
      <c r="C122" s="823"/>
      <c r="D122" s="823"/>
      <c r="E122" s="823"/>
      <c r="F122" s="823"/>
      <c r="G122" s="823"/>
      <c r="H122" s="823"/>
      <c r="I122" s="823"/>
      <c r="J122" s="823"/>
      <c r="K122" s="823"/>
      <c r="L122" s="823"/>
      <c r="M122" s="823"/>
      <c r="N122" s="823"/>
      <c r="O122" s="824"/>
    </row>
    <row r="123" spans="1:15" s="532" customFormat="1">
      <c r="A123" s="546" t="s">
        <v>212</v>
      </c>
      <c r="B123" s="547"/>
      <c r="C123" s="547"/>
      <c r="D123" s="547"/>
      <c r="E123" s="547"/>
      <c r="F123" s="547"/>
      <c r="G123" s="547"/>
      <c r="H123" s="547"/>
      <c r="I123" s="547"/>
      <c r="J123" s="547"/>
      <c r="K123" s="547"/>
      <c r="L123" s="547"/>
      <c r="M123" s="547"/>
      <c r="N123" s="547"/>
      <c r="O123" s="548"/>
    </row>
    <row r="124" spans="1:15" s="532" customFormat="1" ht="24.75" customHeight="1">
      <c r="A124" s="819" t="s">
        <v>322</v>
      </c>
      <c r="B124" s="820"/>
      <c r="C124" s="820"/>
      <c r="D124" s="820"/>
      <c r="E124" s="820"/>
      <c r="F124" s="820"/>
      <c r="G124" s="820"/>
      <c r="H124" s="820"/>
      <c r="I124" s="820"/>
      <c r="J124" s="820"/>
      <c r="K124" s="820"/>
      <c r="L124" s="820"/>
      <c r="M124" s="820"/>
      <c r="N124" s="820"/>
      <c r="O124" s="821"/>
    </row>
    <row r="125" spans="1:15" s="532" customFormat="1" ht="16.5" customHeight="1">
      <c r="A125" s="546" t="s">
        <v>324</v>
      </c>
      <c r="B125" s="547"/>
      <c r="C125" s="547"/>
      <c r="D125" s="547"/>
      <c r="E125" s="547"/>
      <c r="F125" s="547"/>
      <c r="G125" s="547"/>
      <c r="H125" s="547"/>
      <c r="I125" s="547"/>
      <c r="J125" s="547"/>
      <c r="K125" s="547"/>
      <c r="L125" s="547"/>
      <c r="M125" s="547"/>
      <c r="N125" s="547"/>
      <c r="O125" s="548"/>
    </row>
    <row r="126" spans="1:15" s="532" customFormat="1" ht="13.5" customHeight="1">
      <c r="A126" s="546" t="s">
        <v>323</v>
      </c>
      <c r="B126" s="547"/>
      <c r="C126" s="547"/>
      <c r="D126" s="547"/>
      <c r="E126" s="547"/>
      <c r="F126" s="547"/>
      <c r="G126" s="547"/>
      <c r="H126" s="547"/>
      <c r="I126" s="547"/>
      <c r="J126" s="547"/>
      <c r="K126" s="547"/>
      <c r="L126" s="547"/>
      <c r="M126" s="547"/>
      <c r="N126" s="547"/>
      <c r="O126" s="548"/>
    </row>
    <row r="127" spans="1:15" s="532" customFormat="1">
      <c r="A127" s="546" t="s">
        <v>207</v>
      </c>
      <c r="B127" s="547"/>
      <c r="C127" s="547"/>
      <c r="D127" s="547"/>
      <c r="E127" s="547"/>
      <c r="F127" s="547"/>
      <c r="G127" s="547"/>
      <c r="H127" s="547"/>
      <c r="I127" s="547"/>
      <c r="J127" s="547"/>
      <c r="K127" s="547"/>
      <c r="L127" s="547"/>
      <c r="M127" s="547"/>
      <c r="N127" s="547"/>
      <c r="O127" s="548"/>
    </row>
    <row r="128" spans="1:15" s="532" customFormat="1" ht="28.5" customHeight="1">
      <c r="A128" s="819" t="s">
        <v>322</v>
      </c>
      <c r="B128" s="820"/>
      <c r="C128" s="820"/>
      <c r="D128" s="820"/>
      <c r="E128" s="820"/>
      <c r="F128" s="820"/>
      <c r="G128" s="820"/>
      <c r="H128" s="820"/>
      <c r="I128" s="820"/>
      <c r="J128" s="820"/>
      <c r="K128" s="820"/>
      <c r="L128" s="820"/>
      <c r="M128" s="820"/>
      <c r="N128" s="820"/>
      <c r="O128" s="821"/>
    </row>
    <row r="129" spans="1:33" s="532" customFormat="1">
      <c r="A129" s="546" t="s">
        <v>321</v>
      </c>
      <c r="B129" s="547"/>
      <c r="C129" s="547"/>
      <c r="D129" s="547"/>
      <c r="E129" s="547"/>
      <c r="F129" s="547"/>
      <c r="G129" s="547"/>
      <c r="H129" s="547"/>
      <c r="I129" s="547"/>
      <c r="J129" s="547"/>
      <c r="K129" s="547"/>
      <c r="L129" s="547"/>
      <c r="M129" s="547"/>
      <c r="N129" s="547"/>
      <c r="O129" s="548"/>
    </row>
    <row r="130" spans="1:33" s="553" customFormat="1">
      <c r="A130" s="811" t="s">
        <v>23</v>
      </c>
      <c r="B130" s="811" t="s">
        <v>227</v>
      </c>
      <c r="C130" s="811" t="s">
        <v>15</v>
      </c>
      <c r="D130" s="811" t="s">
        <v>13</v>
      </c>
      <c r="E130" s="811" t="s">
        <v>14</v>
      </c>
      <c r="F130" s="811" t="s">
        <v>7</v>
      </c>
      <c r="G130" s="811" t="s">
        <v>18</v>
      </c>
      <c r="H130" s="809" t="s">
        <v>8</v>
      </c>
      <c r="I130" s="811" t="s">
        <v>226</v>
      </c>
      <c r="J130" s="813" t="s">
        <v>225</v>
      </c>
      <c r="K130" s="814"/>
      <c r="L130" s="815"/>
      <c r="M130" s="813" t="s">
        <v>224</v>
      </c>
      <c r="N130" s="814"/>
      <c r="O130" s="815"/>
      <c r="P130" s="552"/>
      <c r="Q130" s="552"/>
      <c r="R130" s="552"/>
      <c r="S130" s="552"/>
      <c r="T130" s="552"/>
      <c r="U130" s="552"/>
      <c r="V130" s="552"/>
      <c r="W130" s="552"/>
      <c r="X130" s="552"/>
      <c r="Y130" s="552"/>
      <c r="Z130" s="552"/>
      <c r="AA130" s="552"/>
      <c r="AB130" s="552"/>
      <c r="AC130" s="552"/>
      <c r="AD130" s="552"/>
      <c r="AE130" s="552"/>
      <c r="AF130" s="552"/>
      <c r="AG130" s="552"/>
    </row>
    <row r="131" spans="1:33" s="553" customFormat="1">
      <c r="A131" s="812"/>
      <c r="B131" s="812"/>
      <c r="C131" s="812"/>
      <c r="D131" s="812"/>
      <c r="E131" s="812"/>
      <c r="F131" s="812"/>
      <c r="G131" s="812"/>
      <c r="H131" s="810"/>
      <c r="I131" s="812"/>
      <c r="J131" s="537" t="s">
        <v>210</v>
      </c>
      <c r="K131" s="537" t="s">
        <v>223</v>
      </c>
      <c r="L131" s="537" t="s">
        <v>222</v>
      </c>
      <c r="M131" s="537" t="s">
        <v>221</v>
      </c>
      <c r="N131" s="537" t="s">
        <v>209</v>
      </c>
      <c r="O131" s="537" t="s">
        <v>208</v>
      </c>
      <c r="P131" s="552"/>
      <c r="Q131" s="552"/>
      <c r="R131" s="552"/>
      <c r="S131" s="552"/>
      <c r="T131" s="552"/>
      <c r="U131" s="552"/>
      <c r="V131" s="552"/>
      <c r="W131" s="552"/>
      <c r="X131" s="552"/>
      <c r="Y131" s="552"/>
      <c r="Z131" s="552"/>
      <c r="AA131" s="552"/>
      <c r="AB131" s="552"/>
      <c r="AC131" s="552"/>
      <c r="AD131" s="552"/>
      <c r="AE131" s="552"/>
      <c r="AF131" s="552"/>
      <c r="AG131" s="552"/>
    </row>
    <row r="132" spans="1:33" ht="25.5">
      <c r="A132" s="542">
        <v>4</v>
      </c>
      <c r="B132" s="542" t="s">
        <v>218</v>
      </c>
      <c r="C132" s="542" t="s">
        <v>219</v>
      </c>
      <c r="D132" s="542" t="s">
        <v>219</v>
      </c>
      <c r="E132" s="542" t="s">
        <v>250</v>
      </c>
      <c r="F132" s="542" t="s">
        <v>320</v>
      </c>
      <c r="G132" s="542"/>
      <c r="H132" s="554" t="s">
        <v>148</v>
      </c>
      <c r="I132" s="542"/>
      <c r="J132" s="543" t="s">
        <v>242</v>
      </c>
      <c r="K132" s="543">
        <v>23</v>
      </c>
      <c r="L132" s="543">
        <v>23</v>
      </c>
      <c r="M132" s="142">
        <v>2160000</v>
      </c>
      <c r="N132" s="142">
        <v>150000</v>
      </c>
      <c r="O132" s="142">
        <v>150000</v>
      </c>
      <c r="P132" s="552"/>
      <c r="Q132" s="552"/>
      <c r="R132" s="552"/>
      <c r="S132" s="552"/>
      <c r="T132" s="552"/>
      <c r="U132" s="552"/>
      <c r="V132" s="552"/>
      <c r="W132" s="552"/>
      <c r="X132" s="552"/>
      <c r="Y132" s="552"/>
      <c r="Z132" s="552"/>
      <c r="AA132" s="552"/>
      <c r="AB132" s="552"/>
      <c r="AC132" s="552"/>
      <c r="AD132" s="552"/>
      <c r="AE132" s="552"/>
      <c r="AF132" s="552"/>
      <c r="AG132" s="552"/>
    </row>
    <row r="133" spans="1:33" ht="25.5" customHeight="1">
      <c r="A133" s="816" t="s">
        <v>319</v>
      </c>
      <c r="B133" s="817"/>
      <c r="C133" s="817"/>
      <c r="D133" s="817"/>
      <c r="E133" s="817"/>
      <c r="F133" s="817"/>
      <c r="G133" s="817"/>
      <c r="H133" s="817"/>
      <c r="I133" s="817"/>
      <c r="J133" s="817"/>
      <c r="K133" s="817"/>
      <c r="L133" s="817"/>
      <c r="M133" s="817"/>
      <c r="N133" s="817"/>
      <c r="O133" s="818"/>
      <c r="P133" s="552"/>
      <c r="Q133" s="552"/>
      <c r="R133" s="552"/>
      <c r="S133" s="552"/>
      <c r="T133" s="552"/>
      <c r="U133" s="552"/>
      <c r="V133" s="552"/>
      <c r="W133" s="552"/>
      <c r="X133" s="552"/>
      <c r="Y133" s="552"/>
      <c r="Z133" s="552"/>
      <c r="AA133" s="552"/>
      <c r="AB133" s="552"/>
      <c r="AC133" s="552"/>
      <c r="AD133" s="552"/>
      <c r="AE133" s="552"/>
      <c r="AF133" s="552"/>
      <c r="AG133" s="552"/>
    </row>
    <row r="134" spans="1:33">
      <c r="A134" s="800" t="s">
        <v>212</v>
      </c>
      <c r="B134" s="801"/>
      <c r="C134" s="801"/>
      <c r="D134" s="801"/>
      <c r="E134" s="801"/>
      <c r="F134" s="801"/>
      <c r="G134" s="801"/>
      <c r="H134" s="801"/>
      <c r="I134" s="801"/>
      <c r="J134" s="801"/>
      <c r="K134" s="801"/>
      <c r="L134" s="801"/>
      <c r="M134" s="801"/>
      <c r="N134" s="801"/>
      <c r="O134" s="802"/>
    </row>
    <row r="135" spans="1:33">
      <c r="A135" s="803" t="s">
        <v>318</v>
      </c>
      <c r="B135" s="804"/>
      <c r="C135" s="804"/>
      <c r="D135" s="804"/>
      <c r="E135" s="804"/>
      <c r="F135" s="804"/>
      <c r="G135" s="804"/>
      <c r="H135" s="804"/>
      <c r="I135" s="804"/>
      <c r="J135" s="804"/>
      <c r="K135" s="804"/>
      <c r="L135" s="804"/>
      <c r="M135" s="804"/>
      <c r="N135" s="804"/>
      <c r="O135" s="805"/>
    </row>
    <row r="136" spans="1:33">
      <c r="A136" s="806" t="s">
        <v>317</v>
      </c>
      <c r="B136" s="807"/>
      <c r="C136" s="807"/>
      <c r="D136" s="807"/>
      <c r="E136" s="807"/>
      <c r="F136" s="807"/>
      <c r="G136" s="807"/>
      <c r="H136" s="807"/>
      <c r="I136" s="807"/>
      <c r="J136" s="807"/>
      <c r="K136" s="807"/>
      <c r="L136" s="807"/>
      <c r="M136" s="807"/>
      <c r="N136" s="807"/>
      <c r="O136" s="808"/>
    </row>
    <row r="139" spans="1:33">
      <c r="M139" s="555"/>
      <c r="N139" s="555"/>
      <c r="O139" s="555"/>
    </row>
  </sheetData>
  <mergeCells count="235">
    <mergeCell ref="I6:I7"/>
    <mergeCell ref="J6:L6"/>
    <mergeCell ref="M6:O6"/>
    <mergeCell ref="A9:O9"/>
    <mergeCell ref="A10:O10"/>
    <mergeCell ref="A2:O2"/>
    <mergeCell ref="A5:O5"/>
    <mergeCell ref="A6:A7"/>
    <mergeCell ref="B6:B7"/>
    <mergeCell ref="C6:C7"/>
    <mergeCell ref="D6:D7"/>
    <mergeCell ref="E6:E7"/>
    <mergeCell ref="F6:F7"/>
    <mergeCell ref="G6:G7"/>
    <mergeCell ref="H6:H7"/>
    <mergeCell ref="A16:O16"/>
    <mergeCell ref="A17:A18"/>
    <mergeCell ref="B17:B18"/>
    <mergeCell ref="C17:C18"/>
    <mergeCell ref="D17:D18"/>
    <mergeCell ref="E17:E18"/>
    <mergeCell ref="F17:F18"/>
    <mergeCell ref="G17:G18"/>
    <mergeCell ref="A11:O11"/>
    <mergeCell ref="A12:O12"/>
    <mergeCell ref="A13:O13"/>
    <mergeCell ref="A14:O14"/>
    <mergeCell ref="A15:O15"/>
    <mergeCell ref="A21:O21"/>
    <mergeCell ref="A22:O22"/>
    <mergeCell ref="A23:O23"/>
    <mergeCell ref="A24:O24"/>
    <mergeCell ref="A25:O25"/>
    <mergeCell ref="H17:H18"/>
    <mergeCell ref="I17:I18"/>
    <mergeCell ref="J17:L17"/>
    <mergeCell ref="M17:O17"/>
    <mergeCell ref="A20:O20"/>
    <mergeCell ref="A30:O30"/>
    <mergeCell ref="A31:O31"/>
    <mergeCell ref="A32:O32"/>
    <mergeCell ref="A33:O33"/>
    <mergeCell ref="A34:O34"/>
    <mergeCell ref="A35:O35"/>
    <mergeCell ref="G26:G27"/>
    <mergeCell ref="H26:H27"/>
    <mergeCell ref="I26:I27"/>
    <mergeCell ref="J26:L26"/>
    <mergeCell ref="M26:O26"/>
    <mergeCell ref="A29:O29"/>
    <mergeCell ref="A26:A27"/>
    <mergeCell ref="B26:B27"/>
    <mergeCell ref="C26:C27"/>
    <mergeCell ref="D26:D27"/>
    <mergeCell ref="E26:E27"/>
    <mergeCell ref="F26:F27"/>
    <mergeCell ref="A39:O39"/>
    <mergeCell ref="A40:O40"/>
    <mergeCell ref="A41:O41"/>
    <mergeCell ref="A42:O42"/>
    <mergeCell ref="A43:O43"/>
    <mergeCell ref="G36:G37"/>
    <mergeCell ref="H36:H37"/>
    <mergeCell ref="I36:I37"/>
    <mergeCell ref="J36:L36"/>
    <mergeCell ref="M36:O36"/>
    <mergeCell ref="A36:A37"/>
    <mergeCell ref="B36:B37"/>
    <mergeCell ref="C36:C37"/>
    <mergeCell ref="D36:D37"/>
    <mergeCell ref="E36:E37"/>
    <mergeCell ref="F36:F37"/>
    <mergeCell ref="A113:O113"/>
    <mergeCell ref="A44:O44"/>
    <mergeCell ref="A45:O45"/>
    <mergeCell ref="A109:A110"/>
    <mergeCell ref="B109:B110"/>
    <mergeCell ref="C109:C110"/>
    <mergeCell ref="D109:D110"/>
    <mergeCell ref="E109:E110"/>
    <mergeCell ref="F109:F110"/>
    <mergeCell ref="G109:G110"/>
    <mergeCell ref="H109:H110"/>
    <mergeCell ref="A49:O49"/>
    <mergeCell ref="A50:O50"/>
    <mergeCell ref="A51:O51"/>
    <mergeCell ref="A52:O52"/>
    <mergeCell ref="A53:O53"/>
    <mergeCell ref="G46:G47"/>
    <mergeCell ref="H46:H47"/>
    <mergeCell ref="I46:I47"/>
    <mergeCell ref="J46:L46"/>
    <mergeCell ref="M46:O46"/>
    <mergeCell ref="A46:A47"/>
    <mergeCell ref="B46:B47"/>
    <mergeCell ref="C46:C47"/>
    <mergeCell ref="D46:D47"/>
    <mergeCell ref="E46:E47"/>
    <mergeCell ref="F46:F47"/>
    <mergeCell ref="A57:O57"/>
    <mergeCell ref="A59:O59"/>
    <mergeCell ref="A60:O60"/>
    <mergeCell ref="A61:O61"/>
    <mergeCell ref="A62:O62"/>
    <mergeCell ref="G54:G55"/>
    <mergeCell ref="H54:H55"/>
    <mergeCell ref="I54:I55"/>
    <mergeCell ref="J54:L54"/>
    <mergeCell ref="M54:O54"/>
    <mergeCell ref="A54:A55"/>
    <mergeCell ref="B54:B55"/>
    <mergeCell ref="C54:C55"/>
    <mergeCell ref="D54:D55"/>
    <mergeCell ref="E54:E55"/>
    <mergeCell ref="F54:F55"/>
    <mergeCell ref="I67:I68"/>
    <mergeCell ref="J67:L67"/>
    <mergeCell ref="M67:O67"/>
    <mergeCell ref="A70:O70"/>
    <mergeCell ref="A71:O71"/>
    <mergeCell ref="A63:O63"/>
    <mergeCell ref="A65:O65"/>
    <mergeCell ref="A67:A68"/>
    <mergeCell ref="B67:B68"/>
    <mergeCell ref="C67:C68"/>
    <mergeCell ref="D67:D68"/>
    <mergeCell ref="E67:E68"/>
    <mergeCell ref="F67:F68"/>
    <mergeCell ref="G67:G68"/>
    <mergeCell ref="H67:H68"/>
    <mergeCell ref="G75:G76"/>
    <mergeCell ref="H75:H76"/>
    <mergeCell ref="I75:I76"/>
    <mergeCell ref="J75:L75"/>
    <mergeCell ref="M75:O75"/>
    <mergeCell ref="A72:O72"/>
    <mergeCell ref="A73:O73"/>
    <mergeCell ref="A74:O74"/>
    <mergeCell ref="A75:A76"/>
    <mergeCell ref="B75:B76"/>
    <mergeCell ref="C75:C76"/>
    <mergeCell ref="D75:D76"/>
    <mergeCell ref="E75:E76"/>
    <mergeCell ref="F75:F76"/>
    <mergeCell ref="A78:O78"/>
    <mergeCell ref="A79:O79"/>
    <mergeCell ref="A80:O80"/>
    <mergeCell ref="A81:O81"/>
    <mergeCell ref="A82:A83"/>
    <mergeCell ref="B82:B83"/>
    <mergeCell ref="C82:C83"/>
    <mergeCell ref="D82:D83"/>
    <mergeCell ref="E82:E83"/>
    <mergeCell ref="A85:O85"/>
    <mergeCell ref="A86:O86"/>
    <mergeCell ref="A87:O87"/>
    <mergeCell ref="A88:O88"/>
    <mergeCell ref="F82:F83"/>
    <mergeCell ref="G82:G83"/>
    <mergeCell ref="H82:H83"/>
    <mergeCell ref="I82:I83"/>
    <mergeCell ref="J82:L82"/>
    <mergeCell ref="M82:O82"/>
    <mergeCell ref="J91:L91"/>
    <mergeCell ref="M91:O91"/>
    <mergeCell ref="A94:O94"/>
    <mergeCell ref="A95:O95"/>
    <mergeCell ref="A96:O96"/>
    <mergeCell ref="A97:O97"/>
    <mergeCell ref="A89:O89"/>
    <mergeCell ref="A91:A92"/>
    <mergeCell ref="B91:B92"/>
    <mergeCell ref="C91:C92"/>
    <mergeCell ref="D91:D92"/>
    <mergeCell ref="E91:E92"/>
    <mergeCell ref="F91:F92"/>
    <mergeCell ref="G91:G92"/>
    <mergeCell ref="H91:H92"/>
    <mergeCell ref="I91:I92"/>
    <mergeCell ref="G102:G103"/>
    <mergeCell ref="H102:H103"/>
    <mergeCell ref="I102:I103"/>
    <mergeCell ref="J102:L102"/>
    <mergeCell ref="M102:O102"/>
    <mergeCell ref="A105:O105"/>
    <mergeCell ref="A98:O98"/>
    <mergeCell ref="A99:O99"/>
    <mergeCell ref="A100:O100"/>
    <mergeCell ref="A102:A103"/>
    <mergeCell ref="B102:B103"/>
    <mergeCell ref="C102:C103"/>
    <mergeCell ref="D102:D103"/>
    <mergeCell ref="E102:E103"/>
    <mergeCell ref="F102:F103"/>
    <mergeCell ref="G119:G120"/>
    <mergeCell ref="H119:H120"/>
    <mergeCell ref="I119:I120"/>
    <mergeCell ref="J119:L119"/>
    <mergeCell ref="M119:O119"/>
    <mergeCell ref="A122:O122"/>
    <mergeCell ref="A106:O106"/>
    <mergeCell ref="A107:O107"/>
    <mergeCell ref="A108:O108"/>
    <mergeCell ref="A119:A120"/>
    <mergeCell ref="B119:B120"/>
    <mergeCell ref="C119:C120"/>
    <mergeCell ref="D119:D120"/>
    <mergeCell ref="E119:E120"/>
    <mergeCell ref="F119:F120"/>
    <mergeCell ref="A114:O114"/>
    <mergeCell ref="A115:O115"/>
    <mergeCell ref="A116:O116"/>
    <mergeCell ref="A117:O117"/>
    <mergeCell ref="A118:O118"/>
    <mergeCell ref="I109:I110"/>
    <mergeCell ref="J109:L109"/>
    <mergeCell ref="M109:O109"/>
    <mergeCell ref="A112:O112"/>
    <mergeCell ref="A134:O134"/>
    <mergeCell ref="A135:O135"/>
    <mergeCell ref="A136:O136"/>
    <mergeCell ref="H130:H131"/>
    <mergeCell ref="I130:I131"/>
    <mergeCell ref="J130:L130"/>
    <mergeCell ref="M130:O130"/>
    <mergeCell ref="A133:O133"/>
    <mergeCell ref="A124:O124"/>
    <mergeCell ref="A128:O128"/>
    <mergeCell ref="A130:A131"/>
    <mergeCell ref="B130:B131"/>
    <mergeCell ref="C130:C131"/>
    <mergeCell ref="D130:D131"/>
    <mergeCell ref="E130:E131"/>
    <mergeCell ref="F130:F131"/>
    <mergeCell ref="G130:G131"/>
  </mergeCells>
  <conditionalFormatting sqref="A5">
    <cfRule type="cellIs" dxfId="16" priority="1" stopIfTrue="1" operator="equal">
      <formula>"VAYA A LA HOJA INICIO Y SELECIONE EL PERIODO CORRESPONDIENTE A ESTE INFORME"</formula>
    </cfRule>
  </conditionalFormatting>
  <printOptions horizontalCentered="1"/>
  <pageMargins left="0.39370078740157483" right="0.39370078740157483" top="1.3779527559055118" bottom="0.39370078740157483" header="0.19685039370078741" footer="0.19685039370078741"/>
  <pageSetup scale="63" orientation="landscape" r:id="rId1"/>
  <headerFooter scaleWithDoc="0">
    <oddHeader>&amp;C&amp;G</oddHeader>
    <oddFooter>&amp;C&amp;G</oddFooter>
  </headerFooter>
  <rowBreaks count="3" manualBreakCount="3">
    <brk id="35" max="14" man="1"/>
    <brk id="66" max="14" man="1"/>
    <brk id="101" max="14" man="1"/>
  </rowBreaks>
  <colBreaks count="1" manualBreakCount="1">
    <brk id="15" max="1048575" man="1"/>
  </colBreaks>
  <legacyDrawingHF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P30"/>
  <sheetViews>
    <sheetView showGridLines="0" topLeftCell="A7" zoomScale="115" zoomScaleNormal="115" workbookViewId="0">
      <selection activeCell="A22" sqref="A22:O22"/>
    </sheetView>
  </sheetViews>
  <sheetFormatPr baseColWidth="10" defaultRowHeight="13.5"/>
  <cols>
    <col min="1" max="5" width="5" style="1" customWidth="1"/>
    <col min="6" max="6" width="4" style="1" bestFit="1" customWidth="1"/>
    <col min="7" max="7" width="3" style="1" bestFit="1" customWidth="1"/>
    <col min="8" max="8" width="26.42578125" style="1" bestFit="1" customWidth="1"/>
    <col min="9" max="9" width="10" style="1" bestFit="1" customWidth="1"/>
    <col min="10" max="10" width="9" style="1" bestFit="1" customWidth="1"/>
    <col min="11" max="11" width="11" style="1" bestFit="1" customWidth="1"/>
    <col min="12" max="12" width="10" style="1" bestFit="1" customWidth="1"/>
    <col min="13" max="15" width="17.140625" style="1" bestFit="1" customWidth="1"/>
    <col min="16" max="16" width="2.85546875" style="1" customWidth="1"/>
    <col min="17" max="16384" width="11.42578125" style="1"/>
  </cols>
  <sheetData>
    <row r="1" spans="1:15" ht="39" customHeight="1"/>
    <row r="2" spans="1:15" ht="34.9" customHeight="1">
      <c r="A2" s="640" t="s">
        <v>294</v>
      </c>
      <c r="B2" s="641"/>
      <c r="C2" s="641"/>
      <c r="D2" s="641"/>
      <c r="E2" s="641"/>
      <c r="F2" s="641"/>
      <c r="G2" s="641"/>
      <c r="H2" s="641"/>
      <c r="I2" s="641"/>
      <c r="J2" s="641"/>
      <c r="K2" s="641"/>
      <c r="L2" s="641"/>
      <c r="M2" s="641"/>
      <c r="N2" s="641"/>
      <c r="O2" s="642"/>
    </row>
    <row r="3" spans="1:15" ht="7.9" customHeight="1">
      <c r="A3" s="163"/>
      <c r="B3" s="163"/>
      <c r="C3" s="163"/>
      <c r="D3" s="163"/>
      <c r="E3" s="163"/>
      <c r="F3" s="163"/>
      <c r="G3" s="163"/>
      <c r="H3" s="163"/>
      <c r="I3" s="163"/>
      <c r="J3" s="163"/>
      <c r="K3" s="163"/>
      <c r="L3" s="163"/>
      <c r="M3" s="163"/>
      <c r="N3" s="163"/>
      <c r="O3" s="163"/>
    </row>
    <row r="4" spans="1:15" ht="19.149999999999999" customHeight="1">
      <c r="A4" s="177" t="s">
        <v>293</v>
      </c>
      <c r="B4" s="176"/>
      <c r="C4" s="176"/>
      <c r="D4" s="176"/>
      <c r="E4" s="176"/>
      <c r="F4" s="176"/>
      <c r="G4" s="176"/>
      <c r="H4" s="176"/>
      <c r="I4" s="176"/>
      <c r="J4" s="176"/>
      <c r="K4" s="176"/>
      <c r="L4" s="176"/>
      <c r="M4" s="176"/>
      <c r="N4" s="176"/>
      <c r="O4" s="175"/>
    </row>
    <row r="5" spans="1:15" ht="19.149999999999999" customHeight="1">
      <c r="A5" s="682" t="s">
        <v>292</v>
      </c>
      <c r="B5" s="683"/>
      <c r="C5" s="683"/>
      <c r="D5" s="683"/>
      <c r="E5" s="683"/>
      <c r="F5" s="683"/>
      <c r="G5" s="683"/>
      <c r="H5" s="683"/>
      <c r="I5" s="683"/>
      <c r="J5" s="683"/>
      <c r="K5" s="683"/>
      <c r="L5" s="683"/>
      <c r="M5" s="683"/>
      <c r="N5" s="683"/>
      <c r="O5" s="684"/>
    </row>
    <row r="6" spans="1:15" ht="19.899999999999999" customHeight="1">
      <c r="A6" s="658" t="s">
        <v>23</v>
      </c>
      <c r="B6" s="658" t="s">
        <v>227</v>
      </c>
      <c r="C6" s="658" t="s">
        <v>15</v>
      </c>
      <c r="D6" s="658" t="s">
        <v>13</v>
      </c>
      <c r="E6" s="658" t="s">
        <v>14</v>
      </c>
      <c r="F6" s="658" t="s">
        <v>7</v>
      </c>
      <c r="G6" s="658" t="s">
        <v>18</v>
      </c>
      <c r="H6" s="745" t="s">
        <v>8</v>
      </c>
      <c r="I6" s="658" t="s">
        <v>226</v>
      </c>
      <c r="J6" s="750" t="s">
        <v>225</v>
      </c>
      <c r="K6" s="751"/>
      <c r="L6" s="752"/>
      <c r="M6" s="750" t="s">
        <v>224</v>
      </c>
      <c r="N6" s="751"/>
      <c r="O6" s="752"/>
    </row>
    <row r="7" spans="1:15" ht="19.899999999999999" customHeight="1">
      <c r="A7" s="685"/>
      <c r="B7" s="685"/>
      <c r="C7" s="685"/>
      <c r="D7" s="685"/>
      <c r="E7" s="685"/>
      <c r="F7" s="685"/>
      <c r="G7" s="685"/>
      <c r="H7" s="746"/>
      <c r="I7" s="685"/>
      <c r="J7" s="147" t="s">
        <v>210</v>
      </c>
      <c r="K7" s="147" t="s">
        <v>223</v>
      </c>
      <c r="L7" s="147" t="s">
        <v>222</v>
      </c>
      <c r="M7" s="147" t="s">
        <v>221</v>
      </c>
      <c r="N7" s="147" t="s">
        <v>209</v>
      </c>
      <c r="O7" s="147" t="s">
        <v>208</v>
      </c>
    </row>
    <row r="8" spans="1:15" s="169" customFormat="1" ht="15" customHeight="1">
      <c r="A8" s="195">
        <v>5</v>
      </c>
      <c r="B8" s="195">
        <v>1</v>
      </c>
      <c r="C8" s="195">
        <v>1</v>
      </c>
      <c r="D8" s="195">
        <v>3</v>
      </c>
      <c r="E8" s="195">
        <v>1</v>
      </c>
      <c r="F8" s="195">
        <v>204</v>
      </c>
      <c r="G8" s="195"/>
      <c r="H8" s="145" t="s">
        <v>403</v>
      </c>
      <c r="I8" s="195" t="s">
        <v>44</v>
      </c>
      <c r="J8" s="194" t="s">
        <v>220</v>
      </c>
      <c r="K8" s="194" t="s">
        <v>220</v>
      </c>
      <c r="L8" s="194" t="s">
        <v>220</v>
      </c>
      <c r="M8" s="171">
        <v>275057518</v>
      </c>
      <c r="N8" s="171">
        <v>120756996.15000002</v>
      </c>
      <c r="O8" s="171">
        <v>116782968.41000001</v>
      </c>
    </row>
    <row r="9" spans="1:15">
      <c r="A9" s="782"/>
      <c r="B9" s="783"/>
      <c r="C9" s="783"/>
      <c r="D9" s="783"/>
      <c r="E9" s="783"/>
      <c r="F9" s="783"/>
      <c r="G9" s="783"/>
      <c r="H9" s="783"/>
      <c r="I9" s="783"/>
      <c r="J9" s="783"/>
      <c r="K9" s="783"/>
      <c r="L9" s="783"/>
      <c r="M9" s="783"/>
      <c r="N9" s="783"/>
      <c r="O9" s="784"/>
    </row>
    <row r="10" spans="1:15">
      <c r="A10" s="879" t="s">
        <v>402</v>
      </c>
      <c r="B10" s="880"/>
      <c r="C10" s="880"/>
      <c r="D10" s="880"/>
      <c r="E10" s="880"/>
      <c r="F10" s="880"/>
      <c r="G10" s="880"/>
      <c r="H10" s="880"/>
      <c r="I10" s="880"/>
      <c r="J10" s="880"/>
      <c r="K10" s="880"/>
      <c r="L10" s="880"/>
      <c r="M10" s="880"/>
      <c r="N10" s="880"/>
      <c r="O10" s="881"/>
    </row>
    <row r="11" spans="1:15">
      <c r="A11" s="139"/>
      <c r="B11" s="138"/>
      <c r="C11" s="138"/>
      <c r="D11" s="138"/>
      <c r="E11" s="138"/>
      <c r="F11" s="138"/>
      <c r="G11" s="138"/>
      <c r="H11" s="138"/>
      <c r="I11" s="138"/>
      <c r="J11" s="138"/>
      <c r="K11" s="138"/>
      <c r="L11" s="138"/>
      <c r="M11" s="138"/>
      <c r="N11" s="138"/>
      <c r="O11" s="137"/>
    </row>
    <row r="12" spans="1:15" s="121" customFormat="1">
      <c r="A12" s="788" t="s">
        <v>399</v>
      </c>
      <c r="B12" s="789"/>
      <c r="C12" s="789"/>
      <c r="D12" s="789"/>
      <c r="E12" s="789"/>
      <c r="F12" s="789"/>
      <c r="G12" s="789"/>
      <c r="H12" s="789"/>
      <c r="I12" s="789"/>
      <c r="J12" s="789"/>
      <c r="K12" s="789"/>
      <c r="L12" s="789"/>
      <c r="M12" s="789"/>
      <c r="N12" s="789"/>
      <c r="O12" s="790"/>
    </row>
    <row r="13" spans="1:15">
      <c r="A13" s="139"/>
      <c r="B13" s="138"/>
      <c r="C13" s="138"/>
      <c r="D13" s="138"/>
      <c r="E13" s="138"/>
      <c r="F13" s="138"/>
      <c r="G13" s="138"/>
      <c r="H13" s="138"/>
      <c r="I13" s="138"/>
      <c r="J13" s="138"/>
      <c r="K13" s="138"/>
      <c r="L13" s="138"/>
      <c r="M13" s="138"/>
      <c r="N13" s="138"/>
      <c r="O13" s="137"/>
    </row>
    <row r="14" spans="1:15" ht="32.25" customHeight="1">
      <c r="A14" s="876" t="s">
        <v>401</v>
      </c>
      <c r="B14" s="877"/>
      <c r="C14" s="877"/>
      <c r="D14" s="877"/>
      <c r="E14" s="877"/>
      <c r="F14" s="877"/>
      <c r="G14" s="877"/>
      <c r="H14" s="877"/>
      <c r="I14" s="877"/>
      <c r="J14" s="877"/>
      <c r="K14" s="877"/>
      <c r="L14" s="877"/>
      <c r="M14" s="877"/>
      <c r="N14" s="877"/>
      <c r="O14" s="878"/>
    </row>
    <row r="15" spans="1:15">
      <c r="O15" s="559"/>
    </row>
    <row r="16" spans="1:15" ht="20.25" customHeight="1">
      <c r="A16" s="658" t="s">
        <v>23</v>
      </c>
      <c r="B16" s="658" t="s">
        <v>227</v>
      </c>
      <c r="C16" s="658" t="s">
        <v>15</v>
      </c>
      <c r="D16" s="658" t="s">
        <v>13</v>
      </c>
      <c r="E16" s="658" t="s">
        <v>14</v>
      </c>
      <c r="F16" s="658" t="s">
        <v>7</v>
      </c>
      <c r="G16" s="658" t="s">
        <v>18</v>
      </c>
      <c r="H16" s="745" t="s">
        <v>8</v>
      </c>
      <c r="I16" s="658" t="s">
        <v>226</v>
      </c>
      <c r="J16" s="750" t="s">
        <v>225</v>
      </c>
      <c r="K16" s="751"/>
      <c r="L16" s="752"/>
      <c r="M16" s="750" t="s">
        <v>224</v>
      </c>
      <c r="N16" s="751"/>
      <c r="O16" s="752"/>
    </row>
    <row r="17" spans="1:16">
      <c r="A17" s="685"/>
      <c r="B17" s="685"/>
      <c r="C17" s="685"/>
      <c r="D17" s="685"/>
      <c r="E17" s="685"/>
      <c r="F17" s="685"/>
      <c r="G17" s="685"/>
      <c r="H17" s="746"/>
      <c r="I17" s="685"/>
      <c r="J17" s="147" t="s">
        <v>210</v>
      </c>
      <c r="K17" s="147" t="s">
        <v>223</v>
      </c>
      <c r="L17" s="147" t="s">
        <v>222</v>
      </c>
      <c r="M17" s="147" t="s">
        <v>221</v>
      </c>
      <c r="N17" s="147" t="s">
        <v>209</v>
      </c>
      <c r="O17" s="147" t="s">
        <v>208</v>
      </c>
    </row>
    <row r="18" spans="1:16" s="169" customFormat="1" ht="15" customHeight="1">
      <c r="A18" s="193">
        <v>5</v>
      </c>
      <c r="B18" s="193">
        <v>1</v>
      </c>
      <c r="C18" s="193">
        <v>1</v>
      </c>
      <c r="D18" s="193">
        <v>8</v>
      </c>
      <c r="E18" s="193">
        <v>5</v>
      </c>
      <c r="F18" s="193">
        <v>201</v>
      </c>
      <c r="G18" s="193"/>
      <c r="H18" s="155" t="s">
        <v>72</v>
      </c>
      <c r="I18" s="193" t="s">
        <v>220</v>
      </c>
      <c r="J18" s="193" t="s">
        <v>220</v>
      </c>
      <c r="K18" s="143" t="s">
        <v>220</v>
      </c>
      <c r="L18" s="193" t="s">
        <v>220</v>
      </c>
      <c r="M18" s="141">
        <v>279614124</v>
      </c>
      <c r="N18" s="141">
        <v>77607837.269999996</v>
      </c>
      <c r="O18" s="141">
        <v>69485715.549999982</v>
      </c>
    </row>
    <row r="19" spans="1:16" s="121" customFormat="1" ht="36.75" customHeight="1">
      <c r="A19" s="882" t="s">
        <v>400</v>
      </c>
      <c r="B19" s="883"/>
      <c r="C19" s="883"/>
      <c r="D19" s="883"/>
      <c r="E19" s="883"/>
      <c r="F19" s="883"/>
      <c r="G19" s="883"/>
      <c r="H19" s="883"/>
      <c r="I19" s="883"/>
      <c r="J19" s="883"/>
      <c r="K19" s="883"/>
      <c r="L19" s="883"/>
      <c r="M19" s="883"/>
      <c r="N19" s="883"/>
      <c r="O19" s="884"/>
    </row>
    <row r="20" spans="1:16" s="121" customFormat="1">
      <c r="A20" s="885" t="s">
        <v>399</v>
      </c>
      <c r="B20" s="886"/>
      <c r="C20" s="886"/>
      <c r="D20" s="886"/>
      <c r="E20" s="886"/>
      <c r="F20" s="886"/>
      <c r="G20" s="886"/>
      <c r="H20" s="886"/>
      <c r="I20" s="886"/>
      <c r="J20" s="886"/>
      <c r="K20" s="886"/>
      <c r="L20" s="886"/>
      <c r="M20" s="886"/>
      <c r="N20" s="886"/>
      <c r="O20" s="887"/>
    </row>
    <row r="21" spans="1:16" s="121" customFormat="1" ht="41.25" customHeight="1">
      <c r="A21" s="797" t="s">
        <v>398</v>
      </c>
      <c r="B21" s="798"/>
      <c r="C21" s="798"/>
      <c r="D21" s="798"/>
      <c r="E21" s="798"/>
      <c r="F21" s="798"/>
      <c r="G21" s="798"/>
      <c r="H21" s="798"/>
      <c r="I21" s="798"/>
      <c r="J21" s="798"/>
      <c r="K21" s="798"/>
      <c r="L21" s="798"/>
      <c r="M21" s="798"/>
      <c r="N21" s="798"/>
      <c r="O21" s="799"/>
    </row>
    <row r="22" spans="1:16" s="121" customFormat="1" ht="24" customHeight="1">
      <c r="A22" s="797" t="s">
        <v>397</v>
      </c>
      <c r="B22" s="798"/>
      <c r="C22" s="798"/>
      <c r="D22" s="798"/>
      <c r="E22" s="798"/>
      <c r="F22" s="798"/>
      <c r="G22" s="798"/>
      <c r="H22" s="798"/>
      <c r="I22" s="798"/>
      <c r="J22" s="798"/>
      <c r="K22" s="798"/>
      <c r="L22" s="798"/>
      <c r="M22" s="798"/>
      <c r="N22" s="798"/>
      <c r="O22" s="799"/>
    </row>
    <row r="23" spans="1:16" s="121" customFormat="1" ht="17.25" customHeight="1">
      <c r="A23" s="797" t="s">
        <v>396</v>
      </c>
      <c r="B23" s="798"/>
      <c r="C23" s="798"/>
      <c r="D23" s="798"/>
      <c r="E23" s="798"/>
      <c r="F23" s="798"/>
      <c r="G23" s="798"/>
      <c r="H23" s="798"/>
      <c r="I23" s="798"/>
      <c r="J23" s="798"/>
      <c r="K23" s="798"/>
      <c r="L23" s="798"/>
      <c r="M23" s="798"/>
      <c r="N23" s="798"/>
      <c r="O23" s="799"/>
    </row>
    <row r="24" spans="1:16" s="121" customFormat="1" ht="26.25" customHeight="1">
      <c r="A24" s="797" t="s">
        <v>395</v>
      </c>
      <c r="B24" s="798"/>
      <c r="C24" s="798"/>
      <c r="D24" s="798"/>
      <c r="E24" s="798"/>
      <c r="F24" s="798"/>
      <c r="G24" s="798"/>
      <c r="H24" s="798"/>
      <c r="I24" s="798"/>
      <c r="J24" s="798"/>
      <c r="K24" s="798"/>
      <c r="L24" s="798"/>
      <c r="M24" s="798"/>
      <c r="N24" s="798"/>
      <c r="O24" s="799"/>
    </row>
    <row r="25" spans="1:16" s="121" customFormat="1">
      <c r="A25" s="797" t="s">
        <v>394</v>
      </c>
      <c r="B25" s="798"/>
      <c r="C25" s="798"/>
      <c r="D25" s="798"/>
      <c r="E25" s="798"/>
      <c r="F25" s="798"/>
      <c r="G25" s="798"/>
      <c r="H25" s="798"/>
      <c r="I25" s="798"/>
      <c r="J25" s="798"/>
      <c r="K25" s="798"/>
      <c r="L25" s="798"/>
      <c r="M25" s="798"/>
      <c r="N25" s="798"/>
      <c r="O25" s="799"/>
    </row>
    <row r="26" spans="1:16" s="192" customFormat="1" ht="12.75">
      <c r="A26" s="888" t="s">
        <v>393</v>
      </c>
      <c r="B26" s="889"/>
      <c r="C26" s="889"/>
      <c r="D26" s="889"/>
      <c r="E26" s="889"/>
      <c r="F26" s="889"/>
      <c r="G26" s="889"/>
      <c r="H26" s="889"/>
      <c r="I26" s="889"/>
      <c r="J26" s="889"/>
      <c r="K26" s="889"/>
      <c r="L26" s="889"/>
      <c r="M26" s="889"/>
      <c r="N26" s="889"/>
      <c r="O26" s="890"/>
    </row>
    <row r="27" spans="1:16" ht="12.75" customHeight="1">
      <c r="A27" s="136"/>
      <c r="B27" s="136"/>
      <c r="C27" s="136"/>
      <c r="D27" s="136"/>
      <c r="E27" s="134"/>
      <c r="F27" s="134"/>
      <c r="G27" s="134"/>
      <c r="H27" s="134"/>
      <c r="I27" s="134"/>
      <c r="J27" s="134"/>
      <c r="K27" s="134"/>
      <c r="L27" s="134"/>
      <c r="M27" s="134"/>
      <c r="N27" s="134"/>
      <c r="O27" s="134"/>
    </row>
    <row r="28" spans="1:16" ht="13.5" customHeight="1">
      <c r="A28" s="133"/>
      <c r="B28" s="133"/>
      <c r="C28" s="133"/>
      <c r="D28" s="132"/>
      <c r="E28" s="131"/>
      <c r="F28" s="30"/>
      <c r="G28" s="30"/>
      <c r="H28" s="30"/>
      <c r="I28" s="129"/>
      <c r="J28" s="129"/>
      <c r="K28" s="129"/>
      <c r="L28" s="129"/>
      <c r="M28" s="129"/>
      <c r="N28" s="129"/>
      <c r="O28" s="129"/>
      <c r="P28" s="179"/>
    </row>
    <row r="29" spans="1:16" s="122" customFormat="1" ht="14.25" customHeight="1">
      <c r="A29" s="128"/>
      <c r="B29" s="128"/>
      <c r="C29" s="128"/>
      <c r="D29" s="3"/>
      <c r="E29" s="127"/>
      <c r="F29" s="126"/>
      <c r="G29" s="126"/>
      <c r="H29" s="126"/>
      <c r="I29" s="763"/>
      <c r="J29" s="763"/>
      <c r="K29" s="763"/>
      <c r="L29" s="763"/>
      <c r="M29" s="191"/>
      <c r="N29" s="124"/>
      <c r="O29" s="124"/>
      <c r="P29" s="178"/>
    </row>
    <row r="30" spans="1:16" s="122" customFormat="1">
      <c r="A30" s="759"/>
      <c r="B30" s="759"/>
      <c r="C30" s="759"/>
      <c r="D30" s="759"/>
      <c r="E30" s="759"/>
      <c r="F30" s="759"/>
      <c r="G30" s="759"/>
      <c r="H30" s="759"/>
      <c r="I30" s="759"/>
      <c r="J30" s="759"/>
      <c r="K30" s="759"/>
      <c r="L30" s="759"/>
      <c r="M30" s="167"/>
    </row>
  </sheetData>
  <mergeCells count="39">
    <mergeCell ref="A30:H30"/>
    <mergeCell ref="I30:L30"/>
    <mergeCell ref="A19:O19"/>
    <mergeCell ref="A20:O20"/>
    <mergeCell ref="A24:O24"/>
    <mergeCell ref="A26:O26"/>
    <mergeCell ref="I29:L29"/>
    <mergeCell ref="A21:O21"/>
    <mergeCell ref="A22:O22"/>
    <mergeCell ref="A23:O23"/>
    <mergeCell ref="A25:O25"/>
    <mergeCell ref="A2:O2"/>
    <mergeCell ref="A6:A7"/>
    <mergeCell ref="B6:B7"/>
    <mergeCell ref="C6:C7"/>
    <mergeCell ref="D6:D7"/>
    <mergeCell ref="M6:O6"/>
    <mergeCell ref="E6:E7"/>
    <mergeCell ref="F6:F7"/>
    <mergeCell ref="G6:G7"/>
    <mergeCell ref="H6:H7"/>
    <mergeCell ref="A14:O14"/>
    <mergeCell ref="I6:I7"/>
    <mergeCell ref="J6:L6"/>
    <mergeCell ref="A5:O5"/>
    <mergeCell ref="A9:O9"/>
    <mergeCell ref="A10:O10"/>
    <mergeCell ref="A12:O12"/>
    <mergeCell ref="C16:C17"/>
    <mergeCell ref="D16:D17"/>
    <mergeCell ref="M16:O16"/>
    <mergeCell ref="A16:A17"/>
    <mergeCell ref="B16:B17"/>
    <mergeCell ref="E16:E17"/>
    <mergeCell ref="F16:F17"/>
    <mergeCell ref="G16:G17"/>
    <mergeCell ref="H16:H17"/>
    <mergeCell ref="I16:I17"/>
    <mergeCell ref="J16:L16"/>
  </mergeCells>
  <conditionalFormatting sqref="A5">
    <cfRule type="cellIs" dxfId="15" priority="1" stopIfTrue="1" operator="equal">
      <formula>"VAYA A LA HOJA INICIO Y SELECIONE EL PERIODO CORRESPONDIENTE A ESTE INFORME"</formula>
    </cfRule>
  </conditionalFormatting>
  <printOptions horizontalCentered="1"/>
  <pageMargins left="0.39370078740157483" right="0.39370078740157483" top="1.3779527559055118" bottom="0.39370078740157483" header="0.19685039370078741" footer="0.19685039370078741"/>
  <pageSetup scale="86" orientation="landscape" r:id="rId1"/>
  <headerFooter scaleWithDoc="0">
    <oddHeader>&amp;C&amp;G</oddHeader>
    <oddFooter>&amp;C&amp;G</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sheetPr>
  <dimension ref="A1:J33"/>
  <sheetViews>
    <sheetView showGridLines="0" view="pageLayout" topLeftCell="B10" zoomScaleNormal="100" workbookViewId="0">
      <selection activeCell="H29" sqref="H29:I29"/>
    </sheetView>
  </sheetViews>
  <sheetFormatPr baseColWidth="10" defaultRowHeight="13.5"/>
  <cols>
    <col min="1" max="1" width="12.140625" style="1" customWidth="1"/>
    <col min="2" max="2" width="18.7109375" style="44" bestFit="1" customWidth="1"/>
    <col min="3" max="5" width="18" style="44" bestFit="1" customWidth="1"/>
    <col min="6" max="6" width="16.85546875" style="44" bestFit="1" customWidth="1"/>
    <col min="7" max="7" width="16.7109375" style="44" bestFit="1" customWidth="1"/>
    <col min="8" max="8" width="6.5703125" style="1" customWidth="1"/>
    <col min="9" max="9" width="65.7109375" style="1" customWidth="1"/>
    <col min="10" max="16384" width="11.42578125" style="1"/>
  </cols>
  <sheetData>
    <row r="1" spans="1:10" ht="35.1" customHeight="1">
      <c r="A1" s="640" t="s">
        <v>20</v>
      </c>
      <c r="B1" s="641"/>
      <c r="C1" s="641"/>
      <c r="D1" s="641"/>
      <c r="E1" s="641"/>
      <c r="F1" s="641"/>
      <c r="G1" s="641"/>
      <c r="H1" s="641"/>
      <c r="I1" s="642"/>
    </row>
    <row r="2" spans="1:10" ht="6.75" customHeight="1"/>
    <row r="3" spans="1:10" ht="17.25" customHeight="1">
      <c r="A3" s="643" t="s">
        <v>73</v>
      </c>
      <c r="B3" s="644"/>
      <c r="C3" s="644"/>
      <c r="D3" s="644"/>
      <c r="E3" s="644"/>
      <c r="F3" s="644"/>
      <c r="G3" s="644"/>
      <c r="H3" s="644"/>
      <c r="I3" s="645"/>
    </row>
    <row r="4" spans="1:10" ht="17.25" customHeight="1">
      <c r="A4" s="643" t="s">
        <v>182</v>
      </c>
      <c r="B4" s="644"/>
      <c r="C4" s="644"/>
      <c r="D4" s="644"/>
      <c r="E4" s="644"/>
      <c r="F4" s="644"/>
      <c r="G4" s="644"/>
      <c r="H4" s="644"/>
      <c r="I4" s="645"/>
    </row>
    <row r="5" spans="1:10" ht="30.75" customHeight="1">
      <c r="A5" s="646" t="s">
        <v>42</v>
      </c>
      <c r="B5" s="648" t="s">
        <v>29</v>
      </c>
      <c r="C5" s="649"/>
      <c r="D5" s="649"/>
      <c r="E5" s="650"/>
      <c r="F5" s="317" t="s">
        <v>26</v>
      </c>
      <c r="G5" s="317"/>
      <c r="H5" s="651" t="s">
        <v>39</v>
      </c>
      <c r="I5" s="652"/>
      <c r="J5" s="2"/>
    </row>
    <row r="6" spans="1:10" ht="28.5" customHeight="1">
      <c r="A6" s="647"/>
      <c r="B6" s="305" t="s">
        <v>38</v>
      </c>
      <c r="C6" s="305" t="s">
        <v>16</v>
      </c>
      <c r="D6" s="305" t="s">
        <v>17</v>
      </c>
      <c r="E6" s="305" t="s">
        <v>32</v>
      </c>
      <c r="F6" s="305" t="s">
        <v>33</v>
      </c>
      <c r="G6" s="305" t="s">
        <v>34</v>
      </c>
      <c r="H6" s="653" t="s">
        <v>19</v>
      </c>
      <c r="I6" s="654"/>
      <c r="J6" s="3"/>
    </row>
    <row r="7" spans="1:10" s="13" customFormat="1" ht="18.75" customHeight="1">
      <c r="A7" s="306" t="s">
        <v>0</v>
      </c>
      <c r="B7" s="307" t="s">
        <v>1</v>
      </c>
      <c r="C7" s="307" t="s">
        <v>2</v>
      </c>
      <c r="D7" s="307" t="s">
        <v>6</v>
      </c>
      <c r="E7" s="307" t="s">
        <v>3</v>
      </c>
      <c r="F7" s="307" t="s">
        <v>4</v>
      </c>
      <c r="G7" s="307" t="s">
        <v>5</v>
      </c>
      <c r="H7" s="655"/>
      <c r="I7" s="655"/>
    </row>
    <row r="8" spans="1:10" s="13" customFormat="1" ht="41.25" customHeight="1">
      <c r="A8" s="308" t="s">
        <v>30</v>
      </c>
      <c r="B8" s="309">
        <f>B9+B11+B13+B15</f>
        <v>215209455.65999997</v>
      </c>
      <c r="C8" s="309">
        <f>C9+C11+C13+C15</f>
        <v>206397373.77000001</v>
      </c>
      <c r="D8" s="309">
        <f>D9+D11+D13+D15</f>
        <v>206397373.77000001</v>
      </c>
      <c r="E8" s="309">
        <f>E9+E11+E13+E15</f>
        <v>206397373.77000001</v>
      </c>
      <c r="F8" s="309">
        <f>C8-B8</f>
        <v>-8812081.8899999559</v>
      </c>
      <c r="G8" s="309">
        <f>D8-C8</f>
        <v>0</v>
      </c>
      <c r="H8" s="655"/>
      <c r="I8" s="655"/>
    </row>
    <row r="9" spans="1:10" s="13" customFormat="1" ht="51" customHeight="1">
      <c r="A9" s="656">
        <v>1000</v>
      </c>
      <c r="B9" s="632">
        <v>181401937.94999999</v>
      </c>
      <c r="C9" s="632">
        <v>177901907.45000002</v>
      </c>
      <c r="D9" s="632">
        <v>177901907.45000002</v>
      </c>
      <c r="E9" s="632">
        <v>177901907.45000002</v>
      </c>
      <c r="F9" s="634">
        <f t="shared" ref="F9:F30" si="0">C9-B9</f>
        <v>-3500030.4999999702</v>
      </c>
      <c r="G9" s="620">
        <f t="shared" ref="G9:G30" si="1">D9-C9</f>
        <v>0</v>
      </c>
      <c r="H9" s="636" t="s">
        <v>818</v>
      </c>
      <c r="I9" s="637"/>
    </row>
    <row r="10" spans="1:10" s="13" customFormat="1" ht="20.25" customHeight="1">
      <c r="A10" s="657"/>
      <c r="B10" s="633"/>
      <c r="C10" s="633"/>
      <c r="D10" s="633"/>
      <c r="E10" s="633"/>
      <c r="F10" s="635"/>
      <c r="G10" s="621"/>
      <c r="H10" s="636" t="s">
        <v>859</v>
      </c>
      <c r="I10" s="637"/>
    </row>
    <row r="11" spans="1:10" s="13" customFormat="1" ht="75" customHeight="1">
      <c r="A11" s="656">
        <v>2000</v>
      </c>
      <c r="B11" s="632">
        <v>5336679.2300000014</v>
      </c>
      <c r="C11" s="632">
        <v>5325419.9300000016</v>
      </c>
      <c r="D11" s="632">
        <v>5325419.9300000016</v>
      </c>
      <c r="E11" s="632">
        <v>5325419.9300000016</v>
      </c>
      <c r="F11" s="634">
        <f t="shared" si="0"/>
        <v>-11259.299999999814</v>
      </c>
      <c r="G11" s="620">
        <f t="shared" si="1"/>
        <v>0</v>
      </c>
      <c r="H11" s="636" t="s">
        <v>821</v>
      </c>
      <c r="I11" s="637"/>
    </row>
    <row r="12" spans="1:10" s="13" customFormat="1" ht="19.5" customHeight="1">
      <c r="A12" s="657"/>
      <c r="B12" s="633"/>
      <c r="C12" s="633"/>
      <c r="D12" s="633"/>
      <c r="E12" s="633"/>
      <c r="F12" s="635"/>
      <c r="G12" s="621"/>
      <c r="H12" s="636" t="s">
        <v>859</v>
      </c>
      <c r="I12" s="637"/>
    </row>
    <row r="13" spans="1:10" s="13" customFormat="1" ht="63" customHeight="1">
      <c r="A13" s="656">
        <v>3000</v>
      </c>
      <c r="B13" s="632">
        <v>20994280.840000004</v>
      </c>
      <c r="C13" s="632">
        <v>16372448.319999997</v>
      </c>
      <c r="D13" s="632">
        <v>16372448.319999997</v>
      </c>
      <c r="E13" s="632">
        <v>16372448.319999997</v>
      </c>
      <c r="F13" s="634">
        <f t="shared" si="0"/>
        <v>-4621832.520000007</v>
      </c>
      <c r="G13" s="620">
        <f t="shared" si="1"/>
        <v>0</v>
      </c>
      <c r="H13" s="636" t="s">
        <v>819</v>
      </c>
      <c r="I13" s="637"/>
    </row>
    <row r="14" spans="1:10" s="13" customFormat="1" ht="21" customHeight="1">
      <c r="A14" s="657"/>
      <c r="B14" s="633"/>
      <c r="C14" s="633"/>
      <c r="D14" s="633"/>
      <c r="E14" s="633"/>
      <c r="F14" s="635"/>
      <c r="G14" s="621"/>
      <c r="H14" s="636" t="s">
        <v>859</v>
      </c>
      <c r="I14" s="637"/>
    </row>
    <row r="15" spans="1:10" s="13" customFormat="1" ht="48.75" customHeight="1">
      <c r="A15" s="310">
        <v>4000</v>
      </c>
      <c r="B15" s="632">
        <v>7476557.6400000006</v>
      </c>
      <c r="C15" s="632">
        <v>6797598.0700000003</v>
      </c>
      <c r="D15" s="632">
        <v>6797598.0700000003</v>
      </c>
      <c r="E15" s="632">
        <v>6797598.0700000003</v>
      </c>
      <c r="F15" s="634">
        <f t="shared" si="0"/>
        <v>-678959.5700000003</v>
      </c>
      <c r="G15" s="620">
        <f t="shared" si="1"/>
        <v>0</v>
      </c>
      <c r="H15" s="636" t="s">
        <v>820</v>
      </c>
      <c r="I15" s="637"/>
    </row>
    <row r="16" spans="1:10" s="13" customFormat="1" ht="19.5" customHeight="1">
      <c r="A16" s="311"/>
      <c r="B16" s="633"/>
      <c r="C16" s="633"/>
      <c r="D16" s="633"/>
      <c r="E16" s="633"/>
      <c r="F16" s="635"/>
      <c r="G16" s="621"/>
      <c r="H16" s="636" t="s">
        <v>859</v>
      </c>
      <c r="I16" s="637"/>
    </row>
    <row r="17" spans="1:9" s="13" customFormat="1" ht="37.9" customHeight="1">
      <c r="A17" s="308" t="s">
        <v>31</v>
      </c>
      <c r="B17" s="314">
        <f>B18+B20+B22+B26+B28</f>
        <v>248964679.14999998</v>
      </c>
      <c r="C17" s="314">
        <f>C18+C20+C22+C26+C28</f>
        <v>187768769.13</v>
      </c>
      <c r="D17" s="314">
        <f>D18+D20+D22+D26+D28</f>
        <v>187768769.13</v>
      </c>
      <c r="E17" s="314">
        <f>E18+E20+E22+E26+E28</f>
        <v>187768769.13</v>
      </c>
      <c r="F17" s="312">
        <f t="shared" si="0"/>
        <v>-61195910.019999981</v>
      </c>
      <c r="G17" s="309">
        <f t="shared" si="1"/>
        <v>0</v>
      </c>
      <c r="H17" s="636"/>
      <c r="I17" s="637"/>
    </row>
    <row r="18" spans="1:9" s="13" customFormat="1" ht="28.5" customHeight="1">
      <c r="A18" s="630">
        <v>1000</v>
      </c>
      <c r="B18" s="632">
        <v>162700506.81999999</v>
      </c>
      <c r="C18" s="632">
        <v>162700506.81999999</v>
      </c>
      <c r="D18" s="632">
        <v>162700506.81999999</v>
      </c>
      <c r="E18" s="632">
        <v>162700506.81999999</v>
      </c>
      <c r="F18" s="622">
        <f t="shared" si="0"/>
        <v>0</v>
      </c>
      <c r="G18" s="620">
        <f t="shared" si="1"/>
        <v>0</v>
      </c>
      <c r="H18" s="636" t="s">
        <v>201</v>
      </c>
      <c r="I18" s="637"/>
    </row>
    <row r="19" spans="1:9" s="13" customFormat="1" ht="17.25" customHeight="1">
      <c r="A19" s="631"/>
      <c r="B19" s="633"/>
      <c r="C19" s="633"/>
      <c r="D19" s="633"/>
      <c r="E19" s="633"/>
      <c r="F19" s="623"/>
      <c r="G19" s="621"/>
      <c r="H19" s="636" t="s">
        <v>859</v>
      </c>
      <c r="I19" s="637"/>
    </row>
    <row r="20" spans="1:9" s="13" customFormat="1" ht="129.75" customHeight="1">
      <c r="A20" s="630">
        <v>2000</v>
      </c>
      <c r="B20" s="632">
        <v>13583109.939999999</v>
      </c>
      <c r="C20" s="632">
        <v>407994.94</v>
      </c>
      <c r="D20" s="632">
        <v>407994.94</v>
      </c>
      <c r="E20" s="632">
        <v>407994.94</v>
      </c>
      <c r="F20" s="634">
        <f t="shared" si="0"/>
        <v>-13175115</v>
      </c>
      <c r="G20" s="620">
        <f t="shared" si="1"/>
        <v>0</v>
      </c>
      <c r="H20" s="636" t="s">
        <v>814</v>
      </c>
      <c r="I20" s="637"/>
    </row>
    <row r="21" spans="1:9" s="13" customFormat="1" ht="21" customHeight="1">
      <c r="A21" s="631"/>
      <c r="B21" s="633"/>
      <c r="C21" s="633"/>
      <c r="D21" s="633"/>
      <c r="E21" s="633"/>
      <c r="F21" s="635"/>
      <c r="G21" s="621"/>
      <c r="H21" s="636" t="s">
        <v>859</v>
      </c>
      <c r="I21" s="637"/>
    </row>
    <row r="22" spans="1:9" s="13" customFormat="1" ht="130.5" customHeight="1">
      <c r="A22" s="630">
        <v>3000</v>
      </c>
      <c r="B22" s="632">
        <v>18934760</v>
      </c>
      <c r="C22" s="632">
        <v>354960</v>
      </c>
      <c r="D22" s="632">
        <v>354960</v>
      </c>
      <c r="E22" s="632">
        <v>354960</v>
      </c>
      <c r="F22" s="634">
        <f t="shared" si="0"/>
        <v>-18579800</v>
      </c>
      <c r="G22" s="620">
        <f t="shared" si="1"/>
        <v>0</v>
      </c>
      <c r="H22" s="636" t="s">
        <v>815</v>
      </c>
      <c r="I22" s="637"/>
    </row>
    <row r="23" spans="1:9" s="13" customFormat="1" ht="18" customHeight="1">
      <c r="A23" s="631"/>
      <c r="B23" s="633"/>
      <c r="C23" s="633"/>
      <c r="D23" s="633"/>
      <c r="E23" s="633"/>
      <c r="F23" s="635"/>
      <c r="G23" s="621"/>
      <c r="H23" s="636" t="s">
        <v>859</v>
      </c>
      <c r="I23" s="637"/>
    </row>
    <row r="24" spans="1:9" s="13" customFormat="1" ht="39" customHeight="1">
      <c r="A24" s="624">
        <v>4000</v>
      </c>
      <c r="B24" s="626">
        <v>0</v>
      </c>
      <c r="C24" s="626">
        <v>0</v>
      </c>
      <c r="D24" s="626">
        <v>0</v>
      </c>
      <c r="E24" s="626">
        <v>0</v>
      </c>
      <c r="F24" s="622">
        <f t="shared" ref="F24" si="2">C24-B24</f>
        <v>0</v>
      </c>
      <c r="G24" s="620">
        <f t="shared" ref="G24" si="3">D24-C24</f>
        <v>0</v>
      </c>
      <c r="H24" s="638" t="s">
        <v>816</v>
      </c>
      <c r="I24" s="639"/>
    </row>
    <row r="25" spans="1:9" s="13" customFormat="1" ht="18" customHeight="1">
      <c r="A25" s="625"/>
      <c r="B25" s="627"/>
      <c r="C25" s="627"/>
      <c r="D25" s="627"/>
      <c r="E25" s="627"/>
      <c r="F25" s="623"/>
      <c r="G25" s="621"/>
      <c r="H25" s="636" t="s">
        <v>859</v>
      </c>
      <c r="I25" s="637"/>
    </row>
    <row r="26" spans="1:9" s="13" customFormat="1" ht="42" customHeight="1">
      <c r="A26" s="624">
        <v>5000</v>
      </c>
      <c r="B26" s="626">
        <v>0</v>
      </c>
      <c r="C26" s="626">
        <v>0</v>
      </c>
      <c r="D26" s="626">
        <v>0</v>
      </c>
      <c r="E26" s="626">
        <v>0</v>
      </c>
      <c r="F26" s="622">
        <f t="shared" si="0"/>
        <v>0</v>
      </c>
      <c r="G26" s="620">
        <f t="shared" si="1"/>
        <v>0</v>
      </c>
      <c r="H26" s="636" t="s">
        <v>202</v>
      </c>
      <c r="I26" s="636"/>
    </row>
    <row r="27" spans="1:9" s="13" customFormat="1" ht="12">
      <c r="A27" s="625"/>
      <c r="B27" s="627"/>
      <c r="C27" s="627"/>
      <c r="D27" s="627"/>
      <c r="E27" s="627"/>
      <c r="F27" s="623"/>
      <c r="G27" s="621"/>
      <c r="H27" s="636" t="s">
        <v>859</v>
      </c>
      <c r="I27" s="637"/>
    </row>
    <row r="28" spans="1:9" s="13" customFormat="1" ht="137.25" customHeight="1">
      <c r="A28" s="624">
        <v>6000</v>
      </c>
      <c r="B28" s="628">
        <v>53746302.389999993</v>
      </c>
      <c r="C28" s="628">
        <v>24305307.370000001</v>
      </c>
      <c r="D28" s="628">
        <v>24305307.370000001</v>
      </c>
      <c r="E28" s="628">
        <v>24305307.370000001</v>
      </c>
      <c r="F28" s="634">
        <f t="shared" si="0"/>
        <v>-29440995.019999992</v>
      </c>
      <c r="G28" s="620">
        <f t="shared" si="1"/>
        <v>0</v>
      </c>
      <c r="H28" s="636" t="s">
        <v>817</v>
      </c>
      <c r="I28" s="637"/>
    </row>
    <row r="29" spans="1:9" s="13" customFormat="1" ht="15.75" customHeight="1">
      <c r="A29" s="625"/>
      <c r="B29" s="629"/>
      <c r="C29" s="629"/>
      <c r="D29" s="629"/>
      <c r="E29" s="629"/>
      <c r="F29" s="635"/>
      <c r="G29" s="621"/>
      <c r="H29" s="636" t="s">
        <v>859</v>
      </c>
      <c r="I29" s="637"/>
    </row>
    <row r="30" spans="1:9" s="13" customFormat="1" ht="28.9" customHeight="1">
      <c r="A30" s="313" t="s">
        <v>35</v>
      </c>
      <c r="B30" s="314">
        <f>B8+B17</f>
        <v>464174134.80999994</v>
      </c>
      <c r="C30" s="314">
        <f>C8+C17</f>
        <v>394166142.89999998</v>
      </c>
      <c r="D30" s="314">
        <f>D8+D17</f>
        <v>394166142.89999998</v>
      </c>
      <c r="E30" s="314">
        <f>E8+E17</f>
        <v>394166142.89999998</v>
      </c>
      <c r="F30" s="315">
        <f t="shared" si="0"/>
        <v>-70007991.909999967</v>
      </c>
      <c r="G30" s="316">
        <f t="shared" si="1"/>
        <v>0</v>
      </c>
      <c r="H30" s="318"/>
      <c r="I30" s="319"/>
    </row>
    <row r="31" spans="1:9">
      <c r="A31" s="12"/>
    </row>
    <row r="32" spans="1:9">
      <c r="A32" s="5"/>
      <c r="G32" s="47"/>
      <c r="H32" s="6"/>
      <c r="I32" s="6"/>
    </row>
    <row r="33" spans="1:9">
      <c r="A33" s="7"/>
      <c r="G33" s="48"/>
      <c r="H33" s="8"/>
      <c r="I33" s="8"/>
    </row>
  </sheetData>
  <mergeCells count="98">
    <mergeCell ref="H9:I9"/>
    <mergeCell ref="H11:I11"/>
    <mergeCell ref="H12:I12"/>
    <mergeCell ref="H13:I13"/>
    <mergeCell ref="A1:I1"/>
    <mergeCell ref="A3:I3"/>
    <mergeCell ref="A4:I4"/>
    <mergeCell ref="A5:A6"/>
    <mergeCell ref="B5:E5"/>
    <mergeCell ref="H5:I5"/>
    <mergeCell ref="H6:I6"/>
    <mergeCell ref="H7:I8"/>
    <mergeCell ref="H10:I10"/>
    <mergeCell ref="A9:A10"/>
    <mergeCell ref="A11:A12"/>
    <mergeCell ref="A13:A14"/>
    <mergeCell ref="H14:I14"/>
    <mergeCell ref="H15:I15"/>
    <mergeCell ref="H16:I16"/>
    <mergeCell ref="H18:I18"/>
    <mergeCell ref="H19:I19"/>
    <mergeCell ref="H17:I17"/>
    <mergeCell ref="H27:I27"/>
    <mergeCell ref="H28:I28"/>
    <mergeCell ref="H29:I29"/>
    <mergeCell ref="H20:I20"/>
    <mergeCell ref="H21:I21"/>
    <mergeCell ref="H22:I22"/>
    <mergeCell ref="H23:I23"/>
    <mergeCell ref="H26:I26"/>
    <mergeCell ref="H24:I24"/>
    <mergeCell ref="H25:I25"/>
    <mergeCell ref="B13:B14"/>
    <mergeCell ref="C13:C14"/>
    <mergeCell ref="D13:D14"/>
    <mergeCell ref="E13:E14"/>
    <mergeCell ref="B9:B10"/>
    <mergeCell ref="C9:C10"/>
    <mergeCell ref="D9:D10"/>
    <mergeCell ref="E9:E10"/>
    <mergeCell ref="F9:F10"/>
    <mergeCell ref="G9:G10"/>
    <mergeCell ref="B11:B12"/>
    <mergeCell ref="C11:C12"/>
    <mergeCell ref="D11:D12"/>
    <mergeCell ref="E11:E12"/>
    <mergeCell ref="F11:F12"/>
    <mergeCell ref="G11:G12"/>
    <mergeCell ref="F20:F21"/>
    <mergeCell ref="G20:G21"/>
    <mergeCell ref="F22:F23"/>
    <mergeCell ref="G22:G23"/>
    <mergeCell ref="F13:F14"/>
    <mergeCell ref="G13:G14"/>
    <mergeCell ref="F15:F16"/>
    <mergeCell ref="G15:G16"/>
    <mergeCell ref="F18:F19"/>
    <mergeCell ref="G18:G19"/>
    <mergeCell ref="F28:F29"/>
    <mergeCell ref="G28:G29"/>
    <mergeCell ref="B15:B16"/>
    <mergeCell ref="C15:C16"/>
    <mergeCell ref="D15:D16"/>
    <mergeCell ref="E15:E16"/>
    <mergeCell ref="B18:B19"/>
    <mergeCell ref="C18:C19"/>
    <mergeCell ref="D18:D19"/>
    <mergeCell ref="E18:E19"/>
    <mergeCell ref="B20:B21"/>
    <mergeCell ref="C20:C21"/>
    <mergeCell ref="D20:D21"/>
    <mergeCell ref="E20:E21"/>
    <mergeCell ref="B22:B23"/>
    <mergeCell ref="C22:C23"/>
    <mergeCell ref="E28:E29"/>
    <mergeCell ref="A22:A23"/>
    <mergeCell ref="A20:A21"/>
    <mergeCell ref="A18:A19"/>
    <mergeCell ref="B28:B29"/>
    <mergeCell ref="A26:A27"/>
    <mergeCell ref="A28:A29"/>
    <mergeCell ref="C28:C29"/>
    <mergeCell ref="D28:D29"/>
    <mergeCell ref="D22:D23"/>
    <mergeCell ref="E22:E23"/>
    <mergeCell ref="B26:B27"/>
    <mergeCell ref="C26:C27"/>
    <mergeCell ref="D26:D27"/>
    <mergeCell ref="E26:E27"/>
    <mergeCell ref="G26:G27"/>
    <mergeCell ref="F26:F27"/>
    <mergeCell ref="A24:A25"/>
    <mergeCell ref="B24:B25"/>
    <mergeCell ref="C24:C25"/>
    <mergeCell ref="D24:D25"/>
    <mergeCell ref="E24:E25"/>
    <mergeCell ref="F24:F25"/>
    <mergeCell ref="G24:G25"/>
  </mergeCells>
  <printOptions horizontalCentered="1"/>
  <pageMargins left="0.19685039370078741" right="0.19685039370078741" top="1.6535433070866143" bottom="0.47244094488188981" header="0.19685039370078741" footer="0.19685039370078741"/>
  <pageSetup scale="70" orientation="landscape" r:id="rId1"/>
  <headerFooter scaleWithDoc="0">
    <oddHeader>&amp;C&amp;G</oddHeader>
    <oddFooter>&amp;C&amp;G</oddFooter>
  </headerFooter>
  <rowBreaks count="1" manualBreakCount="1">
    <brk id="17" max="8" man="1"/>
  </rowBreaks>
  <legacyDrawingHF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2:P21"/>
  <sheetViews>
    <sheetView showGridLines="0" view="pageLayout" topLeftCell="A5" zoomScale="55" zoomScaleNormal="100" zoomScaleSheetLayoutView="70" zoomScalePageLayoutView="55" workbookViewId="0">
      <selection activeCell="A17" sqref="A17"/>
    </sheetView>
  </sheetViews>
  <sheetFormatPr baseColWidth="10" defaultColWidth="8.7109375" defaultRowHeight="13.5"/>
  <cols>
    <col min="1" max="1" width="26.42578125" style="196" customWidth="1"/>
    <col min="2" max="2" width="30.7109375" style="197" customWidth="1"/>
    <col min="3" max="3" width="15.5703125" style="197" customWidth="1"/>
    <col min="4" max="4" width="16.42578125" style="197" customWidth="1"/>
    <col min="5" max="5" width="26.7109375" style="197" customWidth="1"/>
    <col min="6" max="6" width="17.7109375" style="197" customWidth="1"/>
    <col min="7" max="7" width="13.85546875" style="197" customWidth="1"/>
    <col min="8" max="8" width="14" style="197" customWidth="1"/>
    <col min="9" max="9" width="18.5703125" style="196" customWidth="1"/>
    <col min="10" max="11" width="17.7109375" style="196" customWidth="1"/>
    <col min="12" max="12" width="8.7109375" style="196"/>
    <col min="13" max="14" width="11.28515625" style="196" bestFit="1" customWidth="1"/>
    <col min="15" max="16384" width="8.7109375" style="196"/>
  </cols>
  <sheetData>
    <row r="2" spans="1:16" ht="35.1" customHeight="1">
      <c r="A2" s="891" t="s">
        <v>440</v>
      </c>
      <c r="B2" s="892"/>
      <c r="C2" s="892"/>
      <c r="D2" s="892"/>
      <c r="E2" s="892"/>
      <c r="F2" s="892"/>
      <c r="G2" s="892"/>
      <c r="H2" s="892"/>
      <c r="I2" s="892"/>
      <c r="J2" s="892"/>
      <c r="K2" s="893"/>
    </row>
    <row r="3" spans="1:16" ht="7.5" customHeight="1">
      <c r="A3" s="209"/>
      <c r="B3" s="202"/>
      <c r="C3" s="202"/>
      <c r="D3" s="202"/>
      <c r="E3" s="202"/>
      <c r="F3" s="202"/>
      <c r="G3" s="202"/>
      <c r="H3" s="202"/>
      <c r="I3" s="202"/>
      <c r="J3" s="202"/>
      <c r="K3" s="201"/>
    </row>
    <row r="4" spans="1:16" ht="20.100000000000001" customHeight="1">
      <c r="A4" s="534" t="s">
        <v>293</v>
      </c>
      <c r="B4" s="563"/>
      <c r="C4" s="563"/>
      <c r="D4" s="563"/>
      <c r="E4" s="563"/>
      <c r="F4" s="563"/>
      <c r="G4" s="563"/>
      <c r="H4" s="563"/>
      <c r="I4" s="563"/>
      <c r="J4" s="563"/>
      <c r="K4" s="564"/>
    </row>
    <row r="5" spans="1:16" ht="20.100000000000001" customHeight="1">
      <c r="A5" s="873" t="s">
        <v>292</v>
      </c>
      <c r="B5" s="874"/>
      <c r="C5" s="874"/>
      <c r="D5" s="874"/>
      <c r="E5" s="874"/>
      <c r="F5" s="874"/>
      <c r="G5" s="874"/>
      <c r="H5" s="874"/>
      <c r="I5" s="874"/>
      <c r="J5" s="874"/>
      <c r="K5" s="874"/>
    </row>
    <row r="6" spans="1:16" ht="6" customHeight="1">
      <c r="A6" s="206"/>
      <c r="B6" s="205"/>
      <c r="C6" s="205"/>
      <c r="D6" s="205"/>
      <c r="E6" s="205"/>
      <c r="F6" s="205"/>
      <c r="G6" s="205"/>
      <c r="H6" s="205"/>
      <c r="I6" s="202"/>
      <c r="J6" s="202"/>
      <c r="K6" s="201"/>
    </row>
    <row r="7" spans="1:16" ht="22.9" customHeight="1">
      <c r="A7" s="894" t="s">
        <v>439</v>
      </c>
      <c r="B7" s="895"/>
      <c r="C7" s="895"/>
      <c r="D7" s="895"/>
      <c r="E7" s="895"/>
      <c r="F7" s="895"/>
      <c r="G7" s="895"/>
      <c r="H7" s="895"/>
      <c r="I7" s="895"/>
      <c r="J7" s="895"/>
      <c r="K7" s="896"/>
    </row>
    <row r="8" spans="1:16" ht="22.9" customHeight="1">
      <c r="A8" s="894" t="s">
        <v>438</v>
      </c>
      <c r="B8" s="895"/>
      <c r="C8" s="895"/>
      <c r="D8" s="895"/>
      <c r="E8" s="895"/>
      <c r="F8" s="895"/>
      <c r="G8" s="895"/>
      <c r="H8" s="895"/>
      <c r="I8" s="895"/>
      <c r="J8" s="895"/>
      <c r="K8" s="896"/>
    </row>
    <row r="9" spans="1:16" ht="6.75" customHeight="1">
      <c r="A9" s="204"/>
      <c r="B9" s="203"/>
      <c r="C9" s="203"/>
      <c r="D9" s="203"/>
      <c r="E9" s="203"/>
      <c r="F9" s="203"/>
      <c r="G9" s="203"/>
      <c r="H9" s="203"/>
      <c r="I9" s="202"/>
      <c r="J9" s="202"/>
      <c r="K9" s="201"/>
    </row>
    <row r="10" spans="1:16" ht="38.25">
      <c r="A10" s="200" t="s">
        <v>437</v>
      </c>
      <c r="B10" s="200" t="s">
        <v>436</v>
      </c>
      <c r="C10" s="200" t="s">
        <v>435</v>
      </c>
      <c r="D10" s="200" t="s">
        <v>434</v>
      </c>
      <c r="E10" s="200" t="s">
        <v>433</v>
      </c>
      <c r="F10" s="200" t="s">
        <v>432</v>
      </c>
      <c r="G10" s="200" t="s">
        <v>431</v>
      </c>
      <c r="H10" s="200" t="s">
        <v>430</v>
      </c>
      <c r="I10" s="200" t="s">
        <v>429</v>
      </c>
      <c r="J10" s="200" t="s">
        <v>428</v>
      </c>
      <c r="K10" s="200" t="s">
        <v>427</v>
      </c>
    </row>
    <row r="11" spans="1:16" ht="158.25" customHeight="1">
      <c r="A11" s="277" t="s">
        <v>426</v>
      </c>
      <c r="B11" s="278" t="s">
        <v>410</v>
      </c>
      <c r="C11" s="278" t="s">
        <v>425</v>
      </c>
      <c r="D11" s="278" t="s">
        <v>414</v>
      </c>
      <c r="E11" s="278" t="s">
        <v>424</v>
      </c>
      <c r="F11" s="278" t="s">
        <v>406</v>
      </c>
      <c r="G11" s="278" t="s">
        <v>423</v>
      </c>
      <c r="H11" s="278" t="s">
        <v>404</v>
      </c>
      <c r="I11" s="565" t="s">
        <v>864</v>
      </c>
      <c r="J11" s="279">
        <v>0</v>
      </c>
      <c r="K11" s="280">
        <v>0</v>
      </c>
      <c r="P11" s="566"/>
    </row>
    <row r="12" spans="1:16" ht="132" customHeight="1">
      <c r="A12" s="277" t="s">
        <v>422</v>
      </c>
      <c r="B12" s="278" t="s">
        <v>421</v>
      </c>
      <c r="C12" s="278" t="s">
        <v>420</v>
      </c>
      <c r="D12" s="278" t="s">
        <v>414</v>
      </c>
      <c r="E12" s="278" t="s">
        <v>419</v>
      </c>
      <c r="F12" s="278" t="s">
        <v>406</v>
      </c>
      <c r="G12" s="278" t="s">
        <v>418</v>
      </c>
      <c r="H12" s="278" t="s">
        <v>417</v>
      </c>
      <c r="I12" s="567" t="s">
        <v>865</v>
      </c>
      <c r="J12" s="567" t="s">
        <v>866</v>
      </c>
      <c r="K12" s="281">
        <v>0.2</v>
      </c>
    </row>
    <row r="13" spans="1:16" ht="130.5" customHeight="1">
      <c r="A13" s="277" t="s">
        <v>416</v>
      </c>
      <c r="B13" s="594" t="s">
        <v>410</v>
      </c>
      <c r="C13" s="594" t="s">
        <v>415</v>
      </c>
      <c r="D13" s="594" t="s">
        <v>414</v>
      </c>
      <c r="E13" s="594" t="s">
        <v>413</v>
      </c>
      <c r="F13" s="594" t="s">
        <v>412</v>
      </c>
      <c r="G13" s="594" t="s">
        <v>405</v>
      </c>
      <c r="H13" s="594" t="s">
        <v>404</v>
      </c>
      <c r="I13" s="595" t="s">
        <v>867</v>
      </c>
      <c r="J13" s="595" t="s">
        <v>868</v>
      </c>
      <c r="K13" s="280">
        <v>0.43709999999999999</v>
      </c>
    </row>
    <row r="14" spans="1:16" ht="136.5" customHeight="1">
      <c r="A14" s="277" t="s">
        <v>411</v>
      </c>
      <c r="B14" s="594" t="s">
        <v>410</v>
      </c>
      <c r="C14" s="594" t="s">
        <v>409</v>
      </c>
      <c r="D14" s="594" t="s">
        <v>408</v>
      </c>
      <c r="E14" s="594" t="s">
        <v>407</v>
      </c>
      <c r="F14" s="594" t="s">
        <v>406</v>
      </c>
      <c r="G14" s="594" t="s">
        <v>405</v>
      </c>
      <c r="H14" s="594" t="s">
        <v>404</v>
      </c>
      <c r="I14" s="595" t="s">
        <v>869</v>
      </c>
      <c r="J14" s="595" t="s">
        <v>870</v>
      </c>
      <c r="K14" s="282">
        <v>0.42330000000000001</v>
      </c>
    </row>
    <row r="15" spans="1:16" ht="15">
      <c r="A15" s="198"/>
    </row>
    <row r="16" spans="1:16" ht="15">
      <c r="A16" s="198"/>
    </row>
    <row r="17" spans="1:9" ht="15">
      <c r="A17" s="198"/>
    </row>
    <row r="18" spans="1:9" ht="15">
      <c r="A18" s="198"/>
    </row>
    <row r="19" spans="1:9" ht="15">
      <c r="A19" s="198"/>
    </row>
    <row r="20" spans="1:9" s="197" customFormat="1" ht="15">
      <c r="A20" s="198"/>
      <c r="I20" s="196"/>
    </row>
    <row r="21" spans="1:9" s="197" customFormat="1" ht="15">
      <c r="A21" s="198"/>
      <c r="I21" s="196"/>
    </row>
  </sheetData>
  <mergeCells count="4">
    <mergeCell ref="A2:K2"/>
    <mergeCell ref="A5:K5"/>
    <mergeCell ref="A7:K7"/>
    <mergeCell ref="A8:K8"/>
  </mergeCells>
  <conditionalFormatting sqref="A5:A6">
    <cfRule type="cellIs" dxfId="14" priority="3" stopIfTrue="1" operator="equal">
      <formula>"VAYA A LA HOJA INICIO Y SELECIONE EL PERIODO CORRESPONDIENTE A ESTE INFORME"</formula>
    </cfRule>
  </conditionalFormatting>
  <conditionalFormatting sqref="A5">
    <cfRule type="cellIs" dxfId="13" priority="2" stopIfTrue="1" operator="equal">
      <formula>"VAYA A LA HOJA INICIO Y SELECIONE EL PERIODO CORRESPONDIENTE A ESTE INFORME"</formula>
    </cfRule>
  </conditionalFormatting>
  <conditionalFormatting sqref="A5">
    <cfRule type="cellIs" dxfId="12" priority="1" stopIfTrue="1" operator="equal">
      <formula>"VAYA A LA HOJA INICIO Y SELECIONE EL PERIODO CORRESPONDIENTE A ESTE INFORME"</formula>
    </cfRule>
  </conditionalFormatting>
  <printOptions horizontalCentered="1"/>
  <pageMargins left="0.39370078740157483" right="0.39370078740157483" top="1.6535433070866143" bottom="0.47244094488188981" header="0.19685039370078741" footer="0.19685039370078741"/>
  <pageSetup scale="58" orientation="landscape" r:id="rId1"/>
  <headerFooter scaleWithDoc="0">
    <oddHeader>&amp;C&amp;G</oddHeader>
    <oddFooter>&amp;C&amp;G</oddFooter>
  </headerFooter>
  <legacyDrawingHF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2:L20"/>
  <sheetViews>
    <sheetView showGridLines="0" view="pageLayout" zoomScale="55" zoomScaleNormal="90" zoomScaleSheetLayoutView="70" zoomScalePageLayoutView="55" workbookViewId="0">
      <selection activeCell="C11" sqref="C11"/>
    </sheetView>
  </sheetViews>
  <sheetFormatPr baseColWidth="10" defaultColWidth="8.7109375" defaultRowHeight="13.5"/>
  <cols>
    <col min="1" max="1" width="3.5703125" style="196" customWidth="1"/>
    <col min="2" max="2" width="30.7109375" style="196" customWidth="1"/>
    <col min="3" max="3" width="30.7109375" style="197" customWidth="1"/>
    <col min="4" max="9" width="17.7109375" style="197" customWidth="1"/>
    <col min="10" max="12" width="17.7109375" style="196" customWidth="1"/>
    <col min="13" max="16384" width="8.7109375" style="196"/>
  </cols>
  <sheetData>
    <row r="2" spans="2:12" ht="35.1" customHeight="1">
      <c r="B2" s="891" t="s">
        <v>440</v>
      </c>
      <c r="C2" s="892"/>
      <c r="D2" s="892"/>
      <c r="E2" s="892"/>
      <c r="F2" s="892"/>
      <c r="G2" s="892"/>
      <c r="H2" s="892"/>
      <c r="I2" s="892"/>
      <c r="J2" s="892"/>
      <c r="K2" s="892"/>
      <c r="L2" s="893"/>
    </row>
    <row r="3" spans="2:12" ht="7.5" customHeight="1">
      <c r="B3" s="209"/>
      <c r="C3" s="202"/>
      <c r="D3" s="202"/>
      <c r="E3" s="202"/>
      <c r="F3" s="202"/>
      <c r="G3" s="202"/>
      <c r="H3" s="202"/>
      <c r="I3" s="202"/>
      <c r="J3" s="202"/>
      <c r="K3" s="202"/>
      <c r="L3" s="201"/>
    </row>
    <row r="4" spans="2:12" ht="20.100000000000001" customHeight="1">
      <c r="B4" s="534" t="s">
        <v>293</v>
      </c>
      <c r="C4" s="563"/>
      <c r="D4" s="563"/>
      <c r="E4" s="563"/>
      <c r="F4" s="563"/>
      <c r="G4" s="563"/>
      <c r="H4" s="563"/>
      <c r="I4" s="563"/>
      <c r="J4" s="563"/>
      <c r="K4" s="563"/>
      <c r="L4" s="564"/>
    </row>
    <row r="5" spans="2:12" ht="20.100000000000001" customHeight="1">
      <c r="B5" s="873" t="s">
        <v>292</v>
      </c>
      <c r="C5" s="897"/>
      <c r="D5" s="897"/>
      <c r="E5" s="897"/>
      <c r="F5" s="897"/>
      <c r="G5" s="897"/>
      <c r="H5" s="897"/>
      <c r="I5" s="897"/>
      <c r="J5" s="897"/>
      <c r="K5" s="897"/>
      <c r="L5" s="897"/>
    </row>
    <row r="6" spans="2:12" ht="6" customHeight="1">
      <c r="B6" s="206"/>
      <c r="C6" s="205"/>
      <c r="D6" s="205"/>
      <c r="E6" s="205"/>
      <c r="F6" s="205"/>
      <c r="G6" s="205"/>
      <c r="H6" s="205"/>
      <c r="I6" s="205"/>
      <c r="J6" s="202"/>
      <c r="K6" s="202"/>
      <c r="L6" s="201"/>
    </row>
    <row r="7" spans="2:12" ht="22.9" customHeight="1">
      <c r="B7" s="894" t="s">
        <v>448</v>
      </c>
      <c r="C7" s="895"/>
      <c r="D7" s="895"/>
      <c r="E7" s="895"/>
      <c r="F7" s="895"/>
      <c r="G7" s="895"/>
      <c r="H7" s="895"/>
      <c r="I7" s="895"/>
      <c r="J7" s="895"/>
      <c r="K7" s="895"/>
      <c r="L7" s="896"/>
    </row>
    <row r="8" spans="2:12" ht="22.9" customHeight="1">
      <c r="B8" s="894" t="s">
        <v>447</v>
      </c>
      <c r="C8" s="895"/>
      <c r="D8" s="895"/>
      <c r="E8" s="895"/>
      <c r="F8" s="895"/>
      <c r="G8" s="895"/>
      <c r="H8" s="895"/>
      <c r="I8" s="895"/>
      <c r="J8" s="895"/>
      <c r="K8" s="895"/>
      <c r="L8" s="896"/>
    </row>
    <row r="9" spans="2:12" ht="6.75" customHeight="1">
      <c r="B9" s="204"/>
      <c r="C9" s="203"/>
      <c r="D9" s="203"/>
      <c r="E9" s="203"/>
      <c r="F9" s="203"/>
      <c r="G9" s="203"/>
      <c r="H9" s="203"/>
      <c r="I9" s="203"/>
      <c r="J9" s="202"/>
      <c r="K9" s="202"/>
      <c r="L9" s="201"/>
    </row>
    <row r="10" spans="2:12" ht="38.25">
      <c r="B10" s="200" t="s">
        <v>437</v>
      </c>
      <c r="C10" s="200" t="s">
        <v>436</v>
      </c>
      <c r="D10" s="200" t="s">
        <v>435</v>
      </c>
      <c r="E10" s="200" t="s">
        <v>434</v>
      </c>
      <c r="F10" s="200" t="s">
        <v>433</v>
      </c>
      <c r="G10" s="200" t="s">
        <v>432</v>
      </c>
      <c r="H10" s="200" t="s">
        <v>431</v>
      </c>
      <c r="I10" s="200" t="s">
        <v>430</v>
      </c>
      <c r="J10" s="200" t="s">
        <v>429</v>
      </c>
      <c r="K10" s="200" t="s">
        <v>428</v>
      </c>
      <c r="L10" s="200" t="s">
        <v>427</v>
      </c>
    </row>
    <row r="11" spans="2:12" ht="147.75" customHeight="1">
      <c r="B11" s="611" t="s">
        <v>446</v>
      </c>
      <c r="C11" s="612" t="s">
        <v>443</v>
      </c>
      <c r="D11" s="613" t="s">
        <v>442</v>
      </c>
      <c r="E11" s="612" t="s">
        <v>408</v>
      </c>
      <c r="F11" s="612" t="s">
        <v>445</v>
      </c>
      <c r="G11" s="612" t="s">
        <v>406</v>
      </c>
      <c r="H11" s="612" t="s">
        <v>405</v>
      </c>
      <c r="I11" s="612" t="s">
        <v>404</v>
      </c>
      <c r="J11" s="614" t="s">
        <v>871</v>
      </c>
      <c r="K11" s="615" t="s">
        <v>872</v>
      </c>
      <c r="L11" s="210">
        <v>3.45</v>
      </c>
    </row>
    <row r="12" spans="2:12" ht="150" customHeight="1">
      <c r="B12" s="611" t="s">
        <v>444</v>
      </c>
      <c r="C12" s="612" t="s">
        <v>443</v>
      </c>
      <c r="D12" s="613" t="s">
        <v>442</v>
      </c>
      <c r="E12" s="612" t="s">
        <v>408</v>
      </c>
      <c r="F12" s="612" t="s">
        <v>441</v>
      </c>
      <c r="G12" s="612" t="s">
        <v>406</v>
      </c>
      <c r="H12" s="612" t="s">
        <v>405</v>
      </c>
      <c r="I12" s="612" t="s">
        <v>404</v>
      </c>
      <c r="J12" s="614" t="s">
        <v>871</v>
      </c>
      <c r="K12" s="615" t="s">
        <v>873</v>
      </c>
      <c r="L12" s="210">
        <v>96.55</v>
      </c>
    </row>
    <row r="13" spans="2:12" ht="145.5" customHeight="1">
      <c r="B13" s="611" t="s">
        <v>874</v>
      </c>
      <c r="C13" s="612" t="s">
        <v>443</v>
      </c>
      <c r="D13" s="613" t="s">
        <v>442</v>
      </c>
      <c r="E13" s="612" t="s">
        <v>408</v>
      </c>
      <c r="F13" s="612" t="s">
        <v>875</v>
      </c>
      <c r="G13" s="612" t="s">
        <v>406</v>
      </c>
      <c r="H13" s="612" t="s">
        <v>405</v>
      </c>
      <c r="I13" s="612" t="s">
        <v>404</v>
      </c>
      <c r="J13" s="614" t="s">
        <v>871</v>
      </c>
      <c r="K13" s="615" t="s">
        <v>876</v>
      </c>
      <c r="L13" s="210">
        <v>0</v>
      </c>
    </row>
    <row r="14" spans="2:12" ht="15">
      <c r="B14" s="198"/>
    </row>
    <row r="15" spans="2:12" ht="15">
      <c r="B15" s="198"/>
    </row>
    <row r="16" spans="2:12" ht="15">
      <c r="B16" s="198"/>
    </row>
    <row r="17" spans="2:10" ht="15">
      <c r="B17" s="198"/>
    </row>
    <row r="18" spans="2:10" ht="15">
      <c r="B18" s="198"/>
    </row>
    <row r="19" spans="2:10" s="197" customFormat="1" ht="15">
      <c r="B19" s="198"/>
      <c r="J19" s="196"/>
    </row>
    <row r="20" spans="2:10" s="197" customFormat="1" ht="15">
      <c r="B20" s="198"/>
      <c r="J20" s="196"/>
    </row>
  </sheetData>
  <mergeCells count="4">
    <mergeCell ref="B2:L2"/>
    <mergeCell ref="B5:L5"/>
    <mergeCell ref="B7:L7"/>
    <mergeCell ref="B8:L8"/>
  </mergeCells>
  <conditionalFormatting sqref="B5:B6">
    <cfRule type="cellIs" dxfId="11" priority="3" stopIfTrue="1" operator="equal">
      <formula>"VAYA A LA HOJA INICIO Y SELECIONE EL PERIODO CORRESPONDIENTE A ESTE INFORME"</formula>
    </cfRule>
  </conditionalFormatting>
  <conditionalFormatting sqref="B5">
    <cfRule type="cellIs" dxfId="10" priority="2" stopIfTrue="1" operator="equal">
      <formula>"VAYA A LA HOJA INICIO Y SELECIONE EL PERIODO CORRESPONDIENTE A ESTE INFORME"</formula>
    </cfRule>
  </conditionalFormatting>
  <conditionalFormatting sqref="B5">
    <cfRule type="cellIs" dxfId="9" priority="1" stopIfTrue="1" operator="equal">
      <formula>"VAYA A LA HOJA INICIO Y SELECIONE EL PERIODO CORRESPONDIENTE A ESTE INFORME"</formula>
    </cfRule>
  </conditionalFormatting>
  <printOptions horizontalCentered="1"/>
  <pageMargins left="0.39370078740157483" right="0.39370078740157483" top="1.6535433070866143" bottom="0.47244094488188981" header="0.19685039370078741" footer="0.19685039370078741"/>
  <pageSetup scale="58" orientation="landscape" r:id="rId1"/>
  <headerFooter scaleWithDoc="0">
    <oddHeader>&amp;C&amp;G</oddHeader>
    <oddFooter>&amp;C&amp;G</oddFooter>
  </headerFooter>
  <legacyDrawingHF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G21"/>
  <sheetViews>
    <sheetView showGridLines="0" view="pageLayout" topLeftCell="A7" zoomScaleNormal="100" workbookViewId="0">
      <selection activeCell="J73" sqref="J73"/>
    </sheetView>
  </sheetViews>
  <sheetFormatPr baseColWidth="10" defaultRowHeight="13.5"/>
  <cols>
    <col min="1" max="1" width="35.7109375" style="531" customWidth="1"/>
    <col min="2" max="2" width="16.28515625" style="531" customWidth="1"/>
    <col min="3" max="3" width="16.140625" style="531" bestFit="1" customWidth="1"/>
    <col min="4" max="4" width="19" style="531" customWidth="1"/>
    <col min="5" max="5" width="15.7109375" style="531" customWidth="1"/>
    <col min="6" max="6" width="45.7109375" style="531" customWidth="1"/>
    <col min="7" max="7" width="27.5703125" style="531" customWidth="1"/>
    <col min="8" max="16384" width="11.42578125" style="531"/>
  </cols>
  <sheetData>
    <row r="1" spans="1:7" ht="35.1" customHeight="1">
      <c r="A1" s="870" t="s">
        <v>460</v>
      </c>
      <c r="B1" s="871"/>
      <c r="C1" s="871"/>
      <c r="D1" s="871"/>
      <c r="E1" s="871"/>
      <c r="F1" s="872"/>
    </row>
    <row r="2" spans="1:7" ht="5.25" customHeight="1"/>
    <row r="3" spans="1:7" ht="20.100000000000001" customHeight="1">
      <c r="A3" s="873" t="s">
        <v>293</v>
      </c>
      <c r="B3" s="874"/>
      <c r="C3" s="874"/>
      <c r="D3" s="874"/>
      <c r="E3" s="874"/>
      <c r="F3" s="875"/>
    </row>
    <row r="4" spans="1:7" ht="20.100000000000001" customHeight="1">
      <c r="A4" s="873" t="s">
        <v>292</v>
      </c>
      <c r="B4" s="874"/>
      <c r="C4" s="874"/>
      <c r="D4" s="874"/>
      <c r="E4" s="874"/>
      <c r="F4" s="875"/>
    </row>
    <row r="5" spans="1:7" ht="34.9" customHeight="1">
      <c r="A5" s="910" t="s">
        <v>459</v>
      </c>
      <c r="B5" s="911"/>
      <c r="C5" s="911"/>
      <c r="D5" s="911"/>
      <c r="E5" s="911"/>
      <c r="F5" s="912"/>
      <c r="G5" s="568"/>
    </row>
    <row r="6" spans="1:7" ht="34.9" customHeight="1">
      <c r="A6" s="569" t="s">
        <v>221</v>
      </c>
      <c r="B6" s="913" t="s">
        <v>455</v>
      </c>
      <c r="C6" s="914"/>
      <c r="D6" s="915" t="s">
        <v>458</v>
      </c>
      <c r="E6" s="914"/>
      <c r="F6" s="570" t="s">
        <v>457</v>
      </c>
    </row>
    <row r="7" spans="1:7" ht="18" customHeight="1">
      <c r="A7" s="571" t="s">
        <v>0</v>
      </c>
      <c r="B7" s="903" t="s">
        <v>1</v>
      </c>
      <c r="C7" s="904"/>
      <c r="D7" s="903" t="s">
        <v>2</v>
      </c>
      <c r="E7" s="904"/>
      <c r="F7" s="572" t="s">
        <v>6</v>
      </c>
    </row>
    <row r="8" spans="1:7" ht="24" customHeight="1">
      <c r="A8" s="212">
        <v>1654805033</v>
      </c>
      <c r="B8" s="905">
        <v>1730890157.6600001</v>
      </c>
      <c r="C8" s="906"/>
      <c r="D8" s="907">
        <f>+B8-A8</f>
        <v>76085124.660000086</v>
      </c>
      <c r="E8" s="908"/>
      <c r="F8" s="211">
        <f>+((B8/A8)-1)*100</f>
        <v>4.5978301457099802</v>
      </c>
      <c r="G8" s="60"/>
    </row>
    <row r="9" spans="1:7" ht="12" customHeight="1">
      <c r="A9" s="857" t="s">
        <v>456</v>
      </c>
      <c r="B9" s="857" t="s">
        <v>221</v>
      </c>
      <c r="C9" s="857" t="s">
        <v>455</v>
      </c>
      <c r="D9" s="857" t="s">
        <v>454</v>
      </c>
      <c r="E9" s="857" t="s">
        <v>453</v>
      </c>
      <c r="F9" s="573"/>
    </row>
    <row r="10" spans="1:7" ht="12" customHeight="1">
      <c r="A10" s="909"/>
      <c r="B10" s="909"/>
      <c r="C10" s="909"/>
      <c r="D10" s="909"/>
      <c r="E10" s="909"/>
      <c r="F10" s="574" t="s">
        <v>452</v>
      </c>
    </row>
    <row r="11" spans="1:7" ht="12" customHeight="1">
      <c r="A11" s="858"/>
      <c r="B11" s="858"/>
      <c r="C11" s="858"/>
      <c r="D11" s="858"/>
      <c r="E11" s="858"/>
      <c r="F11" s="575"/>
    </row>
    <row r="12" spans="1:7" ht="14.25" customHeight="1">
      <c r="A12" s="898" t="s">
        <v>3</v>
      </c>
      <c r="B12" s="898" t="s">
        <v>4</v>
      </c>
      <c r="C12" s="898" t="s">
        <v>5</v>
      </c>
      <c r="D12" s="898" t="s">
        <v>451</v>
      </c>
      <c r="E12" s="898" t="s">
        <v>450</v>
      </c>
      <c r="F12" s="898" t="s">
        <v>449</v>
      </c>
    </row>
    <row r="13" spans="1:7" ht="3.75" customHeight="1">
      <c r="A13" s="899"/>
      <c r="B13" s="899"/>
      <c r="C13" s="899"/>
      <c r="D13" s="901"/>
      <c r="E13" s="901"/>
      <c r="F13" s="901"/>
    </row>
    <row r="14" spans="1:7" ht="6" customHeight="1">
      <c r="A14" s="900"/>
      <c r="B14" s="900"/>
      <c r="C14" s="900"/>
      <c r="D14" s="902"/>
      <c r="E14" s="902"/>
      <c r="F14" s="902"/>
    </row>
    <row r="15" spans="1:7" ht="90" customHeight="1">
      <c r="A15" s="576"/>
      <c r="B15" s="577"/>
      <c r="C15" s="61"/>
      <c r="D15" s="578"/>
      <c r="E15" s="577"/>
      <c r="F15" s="578"/>
    </row>
    <row r="16" spans="1:7" ht="90" customHeight="1">
      <c r="A16" s="576"/>
      <c r="B16" s="577"/>
      <c r="C16" s="61"/>
      <c r="D16" s="578"/>
      <c r="E16" s="577"/>
      <c r="F16" s="578"/>
    </row>
    <row r="17" spans="1:6" ht="90" customHeight="1">
      <c r="A17" s="576"/>
      <c r="B17" s="577"/>
      <c r="C17" s="61"/>
      <c r="D17" s="578"/>
      <c r="E17" s="577"/>
      <c r="F17" s="578"/>
    </row>
    <row r="18" spans="1:6">
      <c r="A18" s="560"/>
    </row>
    <row r="19" spans="1:6">
      <c r="A19" s="560"/>
    </row>
    <row r="20" spans="1:6">
      <c r="A20" s="561"/>
      <c r="B20" s="579"/>
    </row>
    <row r="21" spans="1:6">
      <c r="A21" s="562"/>
      <c r="B21" s="580"/>
    </row>
  </sheetData>
  <mergeCells count="21">
    <mergeCell ref="A1:F1"/>
    <mergeCell ref="A3:F3"/>
    <mergeCell ref="A4:F4"/>
    <mergeCell ref="A5:F5"/>
    <mergeCell ref="B6:C6"/>
    <mergeCell ref="D6:E6"/>
    <mergeCell ref="A9:A11"/>
    <mergeCell ref="B9:B11"/>
    <mergeCell ref="C9:C11"/>
    <mergeCell ref="D9:D11"/>
    <mergeCell ref="E9:E11"/>
    <mergeCell ref="F12:F14"/>
    <mergeCell ref="B7:C7"/>
    <mergeCell ref="D7:E7"/>
    <mergeCell ref="B8:C8"/>
    <mergeCell ref="D8:E8"/>
    <mergeCell ref="A12:A14"/>
    <mergeCell ref="B12:B14"/>
    <mergeCell ref="C12:C14"/>
    <mergeCell ref="D12:D14"/>
    <mergeCell ref="E12:E14"/>
  </mergeCells>
  <conditionalFormatting sqref="A4">
    <cfRule type="cellIs" dxfId="8" priority="1" stopIfTrue="1" operator="equal">
      <formula>"VAYA A LA HOJA INICIO Y SELECIONE EL PERIODO CORRESPONDIENTE A ESTE INFORME"</formula>
    </cfRule>
  </conditionalFormatting>
  <printOptions horizontalCentered="1"/>
  <pageMargins left="0.39370078740157483" right="0.39370078740157483" top="1.6535433070866143" bottom="0.47244094488188981" header="0.19685039370078741" footer="0.19685039370078741"/>
  <pageSetup scale="85" orientation="landscape" r:id="rId1"/>
  <headerFooter scaleWithDoc="0">
    <oddHeader>&amp;C&amp;G</oddHeader>
    <oddFooter>&amp;C&amp;G</oddFooter>
  </headerFooter>
  <drawing r:id="rId2"/>
  <legacyDrawingHF r:id="rId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E57"/>
  <sheetViews>
    <sheetView showGridLines="0" view="pageLayout" topLeftCell="A45" zoomScaleNormal="100" workbookViewId="0">
      <selection activeCell="A38" sqref="A38:XFD38"/>
    </sheetView>
  </sheetViews>
  <sheetFormatPr baseColWidth="10" defaultRowHeight="13.5"/>
  <cols>
    <col min="1" max="1" width="35.7109375" style="1" customWidth="1"/>
    <col min="2" max="2" width="15.28515625" style="1" customWidth="1"/>
    <col min="3" max="3" width="16.140625" style="1" customWidth="1"/>
    <col min="4" max="4" width="20.7109375" style="1" customWidth="1"/>
    <col min="5" max="5" width="45.7109375" style="1" customWidth="1"/>
    <col min="6" max="16384" width="11.42578125" style="1"/>
  </cols>
  <sheetData>
    <row r="1" spans="1:5" ht="35.1" customHeight="1">
      <c r="A1" s="640" t="s">
        <v>506</v>
      </c>
      <c r="B1" s="641"/>
      <c r="C1" s="641"/>
      <c r="D1" s="641"/>
      <c r="E1" s="642"/>
    </row>
    <row r="2" spans="1:5" ht="6.75" customHeight="1"/>
    <row r="3" spans="1:5" ht="20.100000000000001" customHeight="1">
      <c r="A3" s="177" t="s">
        <v>293</v>
      </c>
      <c r="B3" s="208"/>
      <c r="C3" s="208"/>
      <c r="D3" s="208"/>
      <c r="E3" s="207"/>
    </row>
    <row r="4" spans="1:5" ht="20.100000000000001" customHeight="1">
      <c r="A4" s="177" t="s">
        <v>292</v>
      </c>
      <c r="B4" s="208"/>
      <c r="C4" s="208"/>
      <c r="D4" s="208"/>
      <c r="E4" s="207"/>
    </row>
    <row r="5" spans="1:5" ht="25.15" customHeight="1">
      <c r="A5" s="658" t="s">
        <v>505</v>
      </c>
      <c r="B5" s="750" t="s">
        <v>504</v>
      </c>
      <c r="C5" s="752"/>
      <c r="D5" s="745" t="s">
        <v>503</v>
      </c>
      <c r="E5" s="658" t="s">
        <v>502</v>
      </c>
    </row>
    <row r="6" spans="1:5" ht="19.5" customHeight="1">
      <c r="A6" s="685"/>
      <c r="B6" s="120" t="s">
        <v>501</v>
      </c>
      <c r="C6" s="120" t="s">
        <v>500</v>
      </c>
      <c r="D6" s="746"/>
      <c r="E6" s="685"/>
    </row>
    <row r="7" spans="1:5" ht="15" customHeight="1">
      <c r="A7" s="17" t="s">
        <v>0</v>
      </c>
      <c r="B7" s="17" t="s">
        <v>1</v>
      </c>
      <c r="C7" s="17" t="s">
        <v>2</v>
      </c>
      <c r="D7" s="17" t="s">
        <v>6</v>
      </c>
      <c r="E7" s="17" t="s">
        <v>3</v>
      </c>
    </row>
    <row r="8" spans="1:5" ht="102.75" customHeight="1">
      <c r="A8" s="4" t="s">
        <v>468</v>
      </c>
      <c r="B8" s="33" t="s">
        <v>215</v>
      </c>
      <c r="C8" s="33">
        <v>76</v>
      </c>
      <c r="D8" s="217">
        <v>175000</v>
      </c>
      <c r="E8" s="218" t="s">
        <v>499</v>
      </c>
    </row>
    <row r="9" spans="1:5" ht="67.5">
      <c r="A9" s="4" t="s">
        <v>468</v>
      </c>
      <c r="B9" s="33" t="s">
        <v>215</v>
      </c>
      <c r="C9" s="33">
        <v>950</v>
      </c>
      <c r="D9" s="217">
        <v>289978.99</v>
      </c>
      <c r="E9" s="24" t="s">
        <v>498</v>
      </c>
    </row>
    <row r="10" spans="1:5" ht="22.5">
      <c r="A10" s="4" t="s">
        <v>468</v>
      </c>
      <c r="B10" s="33" t="s">
        <v>215</v>
      </c>
      <c r="C10" s="33">
        <v>76</v>
      </c>
      <c r="D10" s="217">
        <v>175000</v>
      </c>
      <c r="E10" s="24" t="s">
        <v>497</v>
      </c>
    </row>
    <row r="11" spans="1:5" ht="33.75">
      <c r="A11" s="4" t="s">
        <v>468</v>
      </c>
      <c r="B11" s="33" t="s">
        <v>215</v>
      </c>
      <c r="C11" s="33">
        <v>50</v>
      </c>
      <c r="D11" s="217">
        <v>115500</v>
      </c>
      <c r="E11" s="24" t="s">
        <v>496</v>
      </c>
    </row>
    <row r="12" spans="1:5" ht="22.5">
      <c r="A12" s="4" t="s">
        <v>468</v>
      </c>
      <c r="B12" s="33" t="s">
        <v>215</v>
      </c>
      <c r="C12" s="33">
        <v>96</v>
      </c>
      <c r="D12" s="217">
        <v>201600</v>
      </c>
      <c r="E12" s="24" t="s">
        <v>495</v>
      </c>
    </row>
    <row r="13" spans="1:5" ht="33.75">
      <c r="A13" s="4" t="s">
        <v>468</v>
      </c>
      <c r="B13" s="33" t="s">
        <v>215</v>
      </c>
      <c r="C13" s="33">
        <v>300</v>
      </c>
      <c r="D13" s="217">
        <v>330000</v>
      </c>
      <c r="E13" s="24" t="s">
        <v>494</v>
      </c>
    </row>
    <row r="14" spans="1:5" ht="33.75">
      <c r="A14" s="4" t="s">
        <v>468</v>
      </c>
      <c r="B14" s="33" t="s">
        <v>215</v>
      </c>
      <c r="C14" s="33">
        <v>300</v>
      </c>
      <c r="D14" s="217">
        <v>132000</v>
      </c>
      <c r="E14" s="24" t="s">
        <v>493</v>
      </c>
    </row>
    <row r="15" spans="1:5" ht="33.75">
      <c r="A15" s="4" t="s">
        <v>468</v>
      </c>
      <c r="B15" s="33" t="s">
        <v>215</v>
      </c>
      <c r="C15" s="33">
        <v>1360</v>
      </c>
      <c r="D15" s="217">
        <v>571200</v>
      </c>
      <c r="E15" s="24" t="s">
        <v>492</v>
      </c>
    </row>
    <row r="16" spans="1:5" ht="33.75">
      <c r="A16" s="4" t="s">
        <v>468</v>
      </c>
      <c r="B16" s="33" t="s">
        <v>215</v>
      </c>
      <c r="C16" s="33">
        <v>200</v>
      </c>
      <c r="D16" s="217">
        <v>220000</v>
      </c>
      <c r="E16" s="24" t="s">
        <v>491</v>
      </c>
    </row>
    <row r="17" spans="1:5" ht="33.75">
      <c r="A17" s="4" t="s">
        <v>468</v>
      </c>
      <c r="B17" s="33" t="s">
        <v>215</v>
      </c>
      <c r="C17" s="33">
        <v>100</v>
      </c>
      <c r="D17" s="217">
        <v>210000</v>
      </c>
      <c r="E17" s="24" t="s">
        <v>490</v>
      </c>
    </row>
    <row r="18" spans="1:5" ht="45">
      <c r="A18" s="4" t="s">
        <v>468</v>
      </c>
      <c r="B18" s="4" t="s">
        <v>485</v>
      </c>
      <c r="C18" s="33">
        <v>20</v>
      </c>
      <c r="D18" s="217">
        <v>150000</v>
      </c>
      <c r="E18" s="24" t="s">
        <v>489</v>
      </c>
    </row>
    <row r="19" spans="1:5" ht="33.75">
      <c r="A19" s="4" t="s">
        <v>468</v>
      </c>
      <c r="B19" s="33" t="s">
        <v>215</v>
      </c>
      <c r="C19" s="33">
        <v>4</v>
      </c>
      <c r="D19" s="217">
        <v>9650.0400000000009</v>
      </c>
      <c r="E19" s="24" t="s">
        <v>488</v>
      </c>
    </row>
    <row r="20" spans="1:5" ht="33.75">
      <c r="A20" s="4" t="s">
        <v>468</v>
      </c>
      <c r="B20" s="33" t="s">
        <v>215</v>
      </c>
      <c r="C20" s="33">
        <v>12</v>
      </c>
      <c r="D20" s="217">
        <v>35259.360000000001</v>
      </c>
      <c r="E20" s="24" t="s">
        <v>487</v>
      </c>
    </row>
    <row r="21" spans="1:5" ht="22.5">
      <c r="A21" s="4" t="s">
        <v>468</v>
      </c>
      <c r="B21" s="33" t="s">
        <v>215</v>
      </c>
      <c r="C21" s="33">
        <v>4</v>
      </c>
      <c r="D21" s="217">
        <v>8400</v>
      </c>
      <c r="E21" s="24" t="s">
        <v>486</v>
      </c>
    </row>
    <row r="22" spans="1:5" ht="33.75">
      <c r="A22" s="4" t="s">
        <v>468</v>
      </c>
      <c r="B22" s="4" t="s">
        <v>485</v>
      </c>
      <c r="C22" s="33">
        <v>1</v>
      </c>
      <c r="D22" s="217">
        <v>34484.480000000003</v>
      </c>
      <c r="E22" s="24" t="s">
        <v>484</v>
      </c>
    </row>
    <row r="23" spans="1:5" ht="56.25">
      <c r="A23" s="4" t="s">
        <v>468</v>
      </c>
      <c r="B23" s="33" t="s">
        <v>215</v>
      </c>
      <c r="C23" s="33">
        <v>950</v>
      </c>
      <c r="D23" s="217">
        <v>478139.63</v>
      </c>
      <c r="E23" s="24" t="s">
        <v>482</v>
      </c>
    </row>
    <row r="24" spans="1:5" ht="67.5">
      <c r="A24" s="4" t="s">
        <v>468</v>
      </c>
      <c r="B24" s="33" t="s">
        <v>215</v>
      </c>
      <c r="C24" s="33">
        <v>950</v>
      </c>
      <c r="D24" s="217">
        <v>503756.29</v>
      </c>
      <c r="E24" s="24" t="s">
        <v>483</v>
      </c>
    </row>
    <row r="25" spans="1:5" ht="67.5">
      <c r="A25" s="4" t="s">
        <v>468</v>
      </c>
      <c r="B25" s="33" t="s">
        <v>215</v>
      </c>
      <c r="C25" s="33">
        <v>950</v>
      </c>
      <c r="D25" s="217">
        <v>6770.35</v>
      </c>
      <c r="E25" s="24" t="s">
        <v>483</v>
      </c>
    </row>
    <row r="26" spans="1:5" ht="56.25">
      <c r="A26" s="4" t="s">
        <v>468</v>
      </c>
      <c r="B26" s="33" t="s">
        <v>215</v>
      </c>
      <c r="C26" s="33">
        <v>950</v>
      </c>
      <c r="D26" s="217">
        <v>5429.6</v>
      </c>
      <c r="E26" s="24" t="s">
        <v>482</v>
      </c>
    </row>
    <row r="27" spans="1:5" ht="22.5">
      <c r="A27" s="4" t="s">
        <v>468</v>
      </c>
      <c r="B27" s="33" t="s">
        <v>215</v>
      </c>
      <c r="C27" s="33">
        <v>76</v>
      </c>
      <c r="D27" s="217">
        <v>175000</v>
      </c>
      <c r="E27" s="24" t="s">
        <v>481</v>
      </c>
    </row>
    <row r="28" spans="1:5" ht="33.75">
      <c r="A28" s="4" t="s">
        <v>468</v>
      </c>
      <c r="B28" s="33" t="s">
        <v>215</v>
      </c>
      <c r="C28" s="33">
        <v>100</v>
      </c>
      <c r="D28" s="217">
        <v>210000</v>
      </c>
      <c r="E28" s="24" t="s">
        <v>480</v>
      </c>
    </row>
    <row r="29" spans="1:5" ht="33.75">
      <c r="A29" s="4" t="s">
        <v>468</v>
      </c>
      <c r="B29" s="33" t="s">
        <v>215</v>
      </c>
      <c r="C29" s="33">
        <v>400</v>
      </c>
      <c r="D29" s="217">
        <v>132000</v>
      </c>
      <c r="E29" s="24" t="s">
        <v>479</v>
      </c>
    </row>
    <row r="30" spans="1:5" ht="33.75">
      <c r="A30" s="4" t="s">
        <v>468</v>
      </c>
      <c r="B30" s="33" t="s">
        <v>215</v>
      </c>
      <c r="C30" s="33">
        <v>50</v>
      </c>
      <c r="D30" s="217">
        <v>115500</v>
      </c>
      <c r="E30" s="24" t="s">
        <v>478</v>
      </c>
    </row>
    <row r="31" spans="1:5" ht="22.5">
      <c r="A31" s="4" t="s">
        <v>468</v>
      </c>
      <c r="B31" s="33" t="s">
        <v>215</v>
      </c>
      <c r="C31" s="33">
        <v>100</v>
      </c>
      <c r="D31" s="217">
        <v>210000</v>
      </c>
      <c r="E31" s="24" t="s">
        <v>477</v>
      </c>
    </row>
    <row r="32" spans="1:5" ht="33.75">
      <c r="A32" s="4" t="s">
        <v>468</v>
      </c>
      <c r="B32" s="33" t="s">
        <v>215</v>
      </c>
      <c r="C32" s="33">
        <v>50</v>
      </c>
      <c r="D32" s="217">
        <v>115500</v>
      </c>
      <c r="E32" s="24" t="s">
        <v>476</v>
      </c>
    </row>
    <row r="33" spans="1:5" ht="22.5">
      <c r="A33" s="4" t="s">
        <v>468</v>
      </c>
      <c r="B33" s="33" t="s">
        <v>215</v>
      </c>
      <c r="C33" s="33">
        <v>76</v>
      </c>
      <c r="D33" s="217">
        <v>175000</v>
      </c>
      <c r="E33" s="24" t="s">
        <v>475</v>
      </c>
    </row>
    <row r="34" spans="1:5" ht="22.5">
      <c r="A34" s="4" t="s">
        <v>468</v>
      </c>
      <c r="B34" s="33" t="s">
        <v>215</v>
      </c>
      <c r="C34" s="33">
        <v>100</v>
      </c>
      <c r="D34" s="217">
        <v>210000</v>
      </c>
      <c r="E34" s="24" t="s">
        <v>474</v>
      </c>
    </row>
    <row r="35" spans="1:5" ht="56.25">
      <c r="A35" s="4" t="s">
        <v>468</v>
      </c>
      <c r="B35" s="33" t="s">
        <v>215</v>
      </c>
      <c r="C35" s="33">
        <v>950</v>
      </c>
      <c r="D35" s="217">
        <v>1113.22</v>
      </c>
      <c r="E35" s="24" t="s">
        <v>473</v>
      </c>
    </row>
    <row r="36" spans="1:5" ht="56.25">
      <c r="A36" s="4" t="s">
        <v>468</v>
      </c>
      <c r="B36" s="33" t="s">
        <v>215</v>
      </c>
      <c r="C36" s="33">
        <v>950</v>
      </c>
      <c r="D36" s="217">
        <v>215557.56</v>
      </c>
      <c r="E36" s="24" t="s">
        <v>473</v>
      </c>
    </row>
    <row r="37" spans="1:5" ht="60" customHeight="1">
      <c r="A37" s="4" t="s">
        <v>468</v>
      </c>
      <c r="B37" s="33" t="s">
        <v>215</v>
      </c>
      <c r="C37" s="33">
        <v>950</v>
      </c>
      <c r="D37" s="217">
        <v>429814.78</v>
      </c>
      <c r="E37" s="24" t="s">
        <v>472</v>
      </c>
    </row>
    <row r="38" spans="1:5" ht="57.75" customHeight="1">
      <c r="A38" s="4" t="s">
        <v>468</v>
      </c>
      <c r="B38" s="33" t="s">
        <v>215</v>
      </c>
      <c r="C38" s="33">
        <v>950</v>
      </c>
      <c r="D38" s="217">
        <v>3832.13</v>
      </c>
      <c r="E38" s="24" t="s">
        <v>472</v>
      </c>
    </row>
    <row r="39" spans="1:5" ht="22.5">
      <c r="A39" s="4" t="s">
        <v>468</v>
      </c>
      <c r="B39" s="33" t="s">
        <v>215</v>
      </c>
      <c r="C39" s="33">
        <v>100</v>
      </c>
      <c r="D39" s="217">
        <v>210000</v>
      </c>
      <c r="E39" s="24" t="s">
        <v>471</v>
      </c>
    </row>
    <row r="40" spans="1:5" ht="45">
      <c r="A40" s="4" t="s">
        <v>468</v>
      </c>
      <c r="B40" s="33" t="s">
        <v>215</v>
      </c>
      <c r="C40" s="33">
        <v>200</v>
      </c>
      <c r="D40" s="217">
        <v>220000</v>
      </c>
      <c r="E40" s="24" t="s">
        <v>470</v>
      </c>
    </row>
    <row r="41" spans="1:5" ht="22.5">
      <c r="A41" s="4" t="s">
        <v>468</v>
      </c>
      <c r="B41" s="33" t="s">
        <v>215</v>
      </c>
      <c r="C41" s="33">
        <v>76</v>
      </c>
      <c r="D41" s="217">
        <v>175000</v>
      </c>
      <c r="E41" s="24" t="s">
        <v>469</v>
      </c>
    </row>
    <row r="42" spans="1:5" ht="33.75">
      <c r="A42" s="4" t="s">
        <v>468</v>
      </c>
      <c r="B42" s="33" t="s">
        <v>215</v>
      </c>
      <c r="C42" s="33">
        <v>50</v>
      </c>
      <c r="D42" s="217">
        <v>115500</v>
      </c>
      <c r="E42" s="24" t="s">
        <v>467</v>
      </c>
    </row>
    <row r="43" spans="1:5" ht="90">
      <c r="A43" s="4" t="s">
        <v>463</v>
      </c>
      <c r="B43" s="33" t="s">
        <v>215</v>
      </c>
      <c r="C43" s="33">
        <v>20</v>
      </c>
      <c r="D43" s="217">
        <v>17446.400000000001</v>
      </c>
      <c r="E43" s="24" t="s">
        <v>466</v>
      </c>
    </row>
    <row r="44" spans="1:5" ht="90">
      <c r="A44" s="4" t="s">
        <v>463</v>
      </c>
      <c r="B44" s="33" t="s">
        <v>215</v>
      </c>
      <c r="C44" s="33">
        <v>30</v>
      </c>
      <c r="D44" s="217">
        <v>81633.84</v>
      </c>
      <c r="E44" s="24" t="s">
        <v>465</v>
      </c>
    </row>
    <row r="45" spans="1:5" ht="90">
      <c r="A45" s="4" t="s">
        <v>463</v>
      </c>
      <c r="B45" s="33" t="s">
        <v>215</v>
      </c>
      <c r="C45" s="33">
        <v>100</v>
      </c>
      <c r="D45" s="217">
        <v>52014.400000000001</v>
      </c>
      <c r="E45" s="24" t="s">
        <v>464</v>
      </c>
    </row>
    <row r="46" spans="1:5" ht="56.25">
      <c r="A46" s="4" t="s">
        <v>463</v>
      </c>
      <c r="B46" s="33" t="s">
        <v>215</v>
      </c>
      <c r="C46" s="33">
        <v>95</v>
      </c>
      <c r="D46" s="217">
        <v>280517</v>
      </c>
      <c r="E46" s="24" t="s">
        <v>462</v>
      </c>
    </row>
    <row r="47" spans="1:5" ht="15" customHeight="1">
      <c r="A47" s="22"/>
      <c r="B47" s="22"/>
      <c r="C47" s="119"/>
      <c r="D47" s="22"/>
      <c r="E47" s="23"/>
    </row>
    <row r="48" spans="1:5" ht="15" customHeight="1">
      <c r="A48" s="119" t="s">
        <v>461</v>
      </c>
      <c r="B48" s="22"/>
      <c r="C48" s="22"/>
      <c r="D48" s="216">
        <f>SUM(D8:D47)</f>
        <v>6797598.0700000003</v>
      </c>
      <c r="E48" s="23"/>
    </row>
    <row r="49" spans="1:5" ht="15" customHeight="1">
      <c r="A49" s="119"/>
      <c r="B49" s="119"/>
      <c r="C49" s="119"/>
      <c r="D49" s="119"/>
      <c r="E49" s="215"/>
    </row>
    <row r="50" spans="1:5">
      <c r="A50" s="12"/>
      <c r="B50" s="13"/>
      <c r="C50" s="13"/>
      <c r="D50" s="13"/>
    </row>
    <row r="51" spans="1:5">
      <c r="D51" s="60"/>
    </row>
    <row r="52" spans="1:5">
      <c r="A52" s="5"/>
      <c r="C52" s="6"/>
      <c r="D52" s="6"/>
      <c r="E52" s="6"/>
    </row>
    <row r="53" spans="1:5">
      <c r="A53" s="7"/>
      <c r="C53" s="8"/>
      <c r="D53" s="214"/>
      <c r="E53" s="8"/>
    </row>
    <row r="55" spans="1:5">
      <c r="D55" s="140"/>
    </row>
    <row r="56" spans="1:5">
      <c r="D56" s="60"/>
    </row>
    <row r="57" spans="1:5">
      <c r="D57" s="213"/>
    </row>
  </sheetData>
  <mergeCells count="5">
    <mergeCell ref="A5:A6"/>
    <mergeCell ref="B5:C5"/>
    <mergeCell ref="E5:E6"/>
    <mergeCell ref="A1:E1"/>
    <mergeCell ref="D5:D6"/>
  </mergeCells>
  <conditionalFormatting sqref="A4">
    <cfRule type="cellIs" dxfId="7" priority="1" stopIfTrue="1" operator="equal">
      <formula>"VAYA A LA HOJA INICIO Y SELECIONE EL PERIODO CORRESPONDIENTE A ESTE INFORME"</formula>
    </cfRule>
  </conditionalFormatting>
  <printOptions horizontalCentered="1"/>
  <pageMargins left="0.39370078740157483" right="0.39370078740157483" top="1.6535433070866143" bottom="0.47244094488188981" header="0.19685039370078741" footer="0.19685039370078741"/>
  <pageSetup scale="92" orientation="landscape" r:id="rId1"/>
  <headerFooter scaleWithDoc="0">
    <oddHeader>&amp;C&amp;G</oddHeader>
    <oddFooter>&amp;C&amp;G</oddFooter>
  </headerFooter>
  <legacyDrawingHF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F28"/>
  <sheetViews>
    <sheetView showGridLines="0" view="pageLayout" topLeftCell="A7" zoomScaleNormal="100" workbookViewId="0">
      <selection activeCell="D24" sqref="D24"/>
    </sheetView>
  </sheetViews>
  <sheetFormatPr baseColWidth="10" defaultRowHeight="13.5"/>
  <cols>
    <col min="1" max="1" width="40.7109375" style="1" customWidth="1"/>
    <col min="2" max="3" width="13.7109375" style="1" customWidth="1"/>
    <col min="4" max="4" width="16.28515625" style="1" customWidth="1"/>
    <col min="5" max="5" width="13.7109375" style="1" customWidth="1"/>
    <col min="6" max="6" width="45.7109375" style="1" customWidth="1"/>
    <col min="7" max="16384" width="11.42578125" style="1"/>
  </cols>
  <sheetData>
    <row r="1" spans="1:6" ht="35.1" customHeight="1">
      <c r="A1" s="640" t="s">
        <v>515</v>
      </c>
      <c r="B1" s="641"/>
      <c r="C1" s="641"/>
      <c r="D1" s="641"/>
      <c r="E1" s="641"/>
      <c r="F1" s="642"/>
    </row>
    <row r="2" spans="1:6" ht="6.75" customHeight="1"/>
    <row r="3" spans="1:6" ht="20.100000000000001" customHeight="1">
      <c r="A3" s="177" t="s">
        <v>293</v>
      </c>
      <c r="B3" s="208"/>
      <c r="C3" s="208"/>
      <c r="D3" s="208"/>
      <c r="E3" s="208"/>
      <c r="F3" s="207"/>
    </row>
    <row r="4" spans="1:6" ht="20.100000000000001" customHeight="1">
      <c r="A4" s="177" t="s">
        <v>292</v>
      </c>
      <c r="B4" s="208"/>
      <c r="C4" s="208"/>
      <c r="D4" s="208"/>
      <c r="E4" s="208"/>
      <c r="F4" s="207"/>
    </row>
    <row r="5" spans="1:6" ht="25.15" customHeight="1">
      <c r="A5" s="658" t="s">
        <v>514</v>
      </c>
      <c r="B5" s="750" t="s">
        <v>513</v>
      </c>
      <c r="C5" s="751"/>
      <c r="D5" s="751"/>
      <c r="E5" s="752"/>
      <c r="F5" s="658" t="s">
        <v>512</v>
      </c>
    </row>
    <row r="6" spans="1:6" ht="31.5" customHeight="1">
      <c r="A6" s="685"/>
      <c r="B6" s="120" t="s">
        <v>511</v>
      </c>
      <c r="C6" s="120" t="s">
        <v>510</v>
      </c>
      <c r="D6" s="120" t="s">
        <v>509</v>
      </c>
      <c r="E6" s="120" t="s">
        <v>508</v>
      </c>
      <c r="F6" s="685"/>
    </row>
    <row r="7" spans="1:6" ht="18" customHeight="1">
      <c r="A7" s="17" t="s">
        <v>0</v>
      </c>
      <c r="B7" s="17" t="s">
        <v>1</v>
      </c>
      <c r="C7" s="17" t="s">
        <v>2</v>
      </c>
      <c r="D7" s="17" t="s">
        <v>6</v>
      </c>
      <c r="E7" s="17" t="s">
        <v>3</v>
      </c>
      <c r="F7" s="17" t="s">
        <v>4</v>
      </c>
    </row>
    <row r="8" spans="1:6" ht="18" customHeight="1">
      <c r="A8" s="219"/>
      <c r="B8" s="219"/>
      <c r="C8" s="219"/>
      <c r="D8" s="219"/>
      <c r="E8" s="219"/>
      <c r="F8" s="24"/>
    </row>
    <row r="9" spans="1:6" ht="18" customHeight="1">
      <c r="A9" s="219"/>
      <c r="B9" s="219"/>
      <c r="C9" s="219"/>
      <c r="D9" s="219"/>
      <c r="E9" s="219"/>
      <c r="F9" s="24"/>
    </row>
    <row r="10" spans="1:6" ht="18" customHeight="1">
      <c r="A10" s="219"/>
      <c r="B10" s="219"/>
      <c r="C10" s="219"/>
      <c r="D10" s="219"/>
      <c r="E10" s="219"/>
      <c r="F10" s="24"/>
    </row>
    <row r="11" spans="1:6" ht="18" customHeight="1">
      <c r="A11" s="219"/>
      <c r="B11" s="219"/>
      <c r="C11" s="219"/>
      <c r="D11" s="219"/>
      <c r="E11" s="219"/>
      <c r="F11" s="24"/>
    </row>
    <row r="12" spans="1:6" ht="18" customHeight="1">
      <c r="A12" s="219"/>
      <c r="B12" s="219"/>
      <c r="C12" s="219"/>
      <c r="D12" s="219"/>
      <c r="E12" s="219"/>
      <c r="F12" s="24"/>
    </row>
    <row r="13" spans="1:6" ht="18" customHeight="1">
      <c r="A13" s="219"/>
      <c r="B13" s="219"/>
      <c r="C13" s="219"/>
      <c r="D13" s="219"/>
      <c r="E13" s="219"/>
      <c r="F13" s="24"/>
    </row>
    <row r="14" spans="1:6" ht="18" customHeight="1">
      <c r="A14" s="219"/>
      <c r="B14" s="219"/>
      <c r="C14" s="219"/>
      <c r="D14" s="219"/>
      <c r="E14" s="219"/>
      <c r="F14" s="24"/>
    </row>
    <row r="15" spans="1:6" ht="18" customHeight="1">
      <c r="A15" s="219"/>
      <c r="B15" s="219"/>
      <c r="C15" s="219"/>
      <c r="D15" s="219"/>
      <c r="E15" s="219"/>
      <c r="F15" s="24"/>
    </row>
    <row r="16" spans="1:6" ht="18" customHeight="1">
      <c r="A16" s="22"/>
      <c r="B16" s="22"/>
      <c r="C16" s="22"/>
      <c r="D16" s="22"/>
      <c r="E16" s="22"/>
      <c r="F16" s="23"/>
    </row>
    <row r="17" spans="1:6" ht="18" customHeight="1">
      <c r="A17" s="22"/>
      <c r="B17" s="22"/>
      <c r="C17" s="22"/>
      <c r="D17" s="22"/>
      <c r="E17" s="22"/>
      <c r="F17" s="23"/>
    </row>
    <row r="18" spans="1:6" ht="18" customHeight="1">
      <c r="A18" s="22"/>
      <c r="B18" s="22"/>
      <c r="C18" s="22"/>
      <c r="D18" s="22"/>
      <c r="E18" s="22"/>
      <c r="F18" s="23"/>
    </row>
    <row r="19" spans="1:6" ht="18" customHeight="1">
      <c r="A19" s="22"/>
      <c r="B19" s="22"/>
      <c r="C19" s="22"/>
      <c r="D19" s="22"/>
      <c r="E19" s="22"/>
      <c r="F19" s="23"/>
    </row>
    <row r="20" spans="1:6" ht="18" customHeight="1">
      <c r="A20" s="22"/>
      <c r="B20" s="22"/>
      <c r="C20" s="22"/>
      <c r="D20" s="22"/>
      <c r="E20" s="22"/>
      <c r="F20" s="23"/>
    </row>
    <row r="21" spans="1:6" ht="18" customHeight="1">
      <c r="A21" s="22"/>
      <c r="B21" s="22"/>
      <c r="C21" s="22"/>
      <c r="D21" s="22"/>
      <c r="E21" s="22"/>
      <c r="F21" s="23"/>
    </row>
    <row r="22" spans="1:6" ht="18" customHeight="1">
      <c r="A22" s="22"/>
      <c r="B22" s="22"/>
      <c r="C22" s="22"/>
      <c r="D22" s="22"/>
      <c r="E22" s="22"/>
      <c r="F22" s="23"/>
    </row>
    <row r="23" spans="1:6" ht="18" customHeight="1">
      <c r="A23" s="22"/>
      <c r="B23" s="22"/>
      <c r="C23" s="22"/>
      <c r="D23" s="22"/>
      <c r="E23" s="22"/>
      <c r="F23" s="23"/>
    </row>
    <row r="24" spans="1:6" ht="18" customHeight="1">
      <c r="A24" s="22"/>
      <c r="B24" s="22"/>
      <c r="C24" s="22"/>
      <c r="D24" s="22"/>
      <c r="E24" s="22"/>
      <c r="F24" s="23"/>
    </row>
    <row r="25" spans="1:6" ht="18" customHeight="1">
      <c r="A25" s="119" t="s">
        <v>507</v>
      </c>
      <c r="B25" s="22"/>
      <c r="C25" s="22"/>
      <c r="D25" s="22"/>
      <c r="E25" s="22"/>
      <c r="F25" s="23"/>
    </row>
    <row r="26" spans="1:6">
      <c r="A26" s="12"/>
      <c r="B26" s="13"/>
      <c r="C26" s="13"/>
      <c r="D26" s="13"/>
      <c r="E26" s="13"/>
    </row>
    <row r="27" spans="1:6">
      <c r="A27" s="5"/>
      <c r="D27" s="6"/>
      <c r="F27" s="6"/>
    </row>
    <row r="28" spans="1:6">
      <c r="A28" s="7"/>
      <c r="D28" s="8"/>
      <c r="F28" s="8"/>
    </row>
  </sheetData>
  <mergeCells count="4">
    <mergeCell ref="A5:A6"/>
    <mergeCell ref="F5:F6"/>
    <mergeCell ref="A1:F1"/>
    <mergeCell ref="B5:E5"/>
  </mergeCells>
  <conditionalFormatting sqref="A4">
    <cfRule type="cellIs" dxfId="6" priority="1" stopIfTrue="1" operator="equal">
      <formula>"VAYA A LA HOJA INICIO Y SELECIONE EL PERIODO CORRESPONDIENTE A ESTE INFORME"</formula>
    </cfRule>
  </conditionalFormatting>
  <printOptions horizontalCentered="1"/>
  <pageMargins left="0.39370078740157483" right="0.39370078740157483" top="1.6535433070866143" bottom="0.47244094488188981" header="0.19685039370078741" footer="0.19685039370078741"/>
  <pageSetup scale="85" orientation="landscape" r:id="rId1"/>
  <headerFooter scaleWithDoc="0">
    <oddHeader>&amp;C&amp;G</oddHeader>
    <oddFooter>&amp;C&amp;G</oddFooter>
  </headerFooter>
  <drawing r:id="rId2"/>
  <legacyDrawingHF r:id="rId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G36"/>
  <sheetViews>
    <sheetView showGridLines="0" view="pageLayout" topLeftCell="A14" zoomScaleNormal="100" zoomScaleSheetLayoutView="50" workbookViewId="0">
      <selection activeCell="C25" sqref="C25"/>
    </sheetView>
  </sheetViews>
  <sheetFormatPr baseColWidth="10" defaultColWidth="9.140625" defaultRowHeight="13.5"/>
  <cols>
    <col min="1" max="1" width="30.7109375" style="1" customWidth="1"/>
    <col min="2" max="2" width="17.7109375" style="1" customWidth="1"/>
    <col min="3" max="4" width="25.7109375" style="1" customWidth="1"/>
    <col min="5" max="5" width="15.7109375" style="1" customWidth="1"/>
    <col min="6" max="6" width="11.42578125" style="1" customWidth="1"/>
    <col min="7" max="7" width="20.7109375" style="1" customWidth="1"/>
    <col min="8" max="16384" width="9.140625" style="1"/>
  </cols>
  <sheetData>
    <row r="1" spans="1:7" ht="35.1" customHeight="1">
      <c r="A1" s="640" t="s">
        <v>521</v>
      </c>
      <c r="B1" s="641"/>
      <c r="C1" s="641"/>
      <c r="D1" s="641"/>
      <c r="E1" s="641"/>
      <c r="F1" s="641"/>
      <c r="G1" s="642"/>
    </row>
    <row r="2" spans="1:7" s="121" customFormat="1" ht="8.25" customHeight="1">
      <c r="A2" s="222"/>
      <c r="B2" s="222"/>
      <c r="C2" s="222"/>
      <c r="D2" s="222"/>
      <c r="E2" s="222"/>
      <c r="F2" s="222"/>
      <c r="G2" s="222"/>
    </row>
    <row r="3" spans="1:7" s="121" customFormat="1" ht="19.5" customHeight="1">
      <c r="A3" s="177" t="s">
        <v>293</v>
      </c>
      <c r="B3" s="208"/>
      <c r="C3" s="208"/>
      <c r="D3" s="208"/>
      <c r="E3" s="208"/>
      <c r="F3" s="208"/>
      <c r="G3" s="207"/>
    </row>
    <row r="4" spans="1:7" s="121" customFormat="1" ht="19.5" customHeight="1">
      <c r="A4" s="177" t="s">
        <v>292</v>
      </c>
      <c r="B4" s="208"/>
      <c r="C4" s="208"/>
      <c r="D4" s="208"/>
      <c r="E4" s="208"/>
      <c r="F4" s="208"/>
      <c r="G4" s="207"/>
    </row>
    <row r="5" spans="1:7" ht="25.15" customHeight="1">
      <c r="A5" s="658" t="s">
        <v>520</v>
      </c>
      <c r="B5" s="658" t="s">
        <v>519</v>
      </c>
      <c r="C5" s="658" t="s">
        <v>518</v>
      </c>
      <c r="D5" s="658" t="s">
        <v>517</v>
      </c>
      <c r="E5" s="750" t="s">
        <v>504</v>
      </c>
      <c r="F5" s="752"/>
      <c r="G5" s="658" t="s">
        <v>503</v>
      </c>
    </row>
    <row r="6" spans="1:7" s="122" customFormat="1" ht="25.15" customHeight="1">
      <c r="A6" s="685"/>
      <c r="B6" s="685"/>
      <c r="C6" s="685"/>
      <c r="D6" s="685"/>
      <c r="E6" s="120" t="s">
        <v>501</v>
      </c>
      <c r="F6" s="120" t="s">
        <v>500</v>
      </c>
      <c r="G6" s="685"/>
    </row>
    <row r="7" spans="1:7" ht="15" customHeight="1">
      <c r="A7" s="17" t="s">
        <v>0</v>
      </c>
      <c r="B7" s="17" t="s">
        <v>1</v>
      </c>
      <c r="C7" s="17" t="s">
        <v>2</v>
      </c>
      <c r="D7" s="17" t="s">
        <v>2</v>
      </c>
      <c r="E7" s="17" t="s">
        <v>6</v>
      </c>
      <c r="F7" s="17" t="s">
        <v>3</v>
      </c>
      <c r="G7" s="17" t="s">
        <v>4</v>
      </c>
    </row>
    <row r="8" spans="1:7" ht="15" customHeight="1">
      <c r="A8" s="221"/>
      <c r="B8" s="221"/>
      <c r="C8" s="221"/>
      <c r="D8" s="221"/>
      <c r="E8" s="221"/>
      <c r="F8" s="221"/>
      <c r="G8" s="221"/>
    </row>
    <row r="9" spans="1:7" ht="15" customHeight="1">
      <c r="A9" s="221"/>
      <c r="B9" s="221"/>
      <c r="C9" s="221"/>
      <c r="D9" s="221"/>
      <c r="E9" s="221"/>
      <c r="F9" s="221"/>
      <c r="G9" s="221"/>
    </row>
    <row r="10" spans="1:7" ht="15" customHeight="1">
      <c r="A10" s="221"/>
      <c r="B10" s="221"/>
      <c r="C10" s="221"/>
      <c r="D10" s="221"/>
      <c r="E10" s="221"/>
      <c r="F10" s="221"/>
      <c r="G10" s="221"/>
    </row>
    <row r="11" spans="1:7" ht="15" customHeight="1">
      <c r="A11" s="221"/>
      <c r="B11" s="221"/>
      <c r="C11" s="221"/>
      <c r="D11" s="221"/>
      <c r="E11" s="221"/>
      <c r="F11" s="221"/>
      <c r="G11" s="221"/>
    </row>
    <row r="12" spans="1:7" ht="15" customHeight="1">
      <c r="A12" s="221"/>
      <c r="B12" s="221"/>
      <c r="C12" s="221"/>
      <c r="D12" s="221"/>
      <c r="E12" s="221"/>
      <c r="F12" s="221"/>
      <c r="G12" s="221"/>
    </row>
    <row r="13" spans="1:7" ht="15" customHeight="1">
      <c r="A13" s="221"/>
      <c r="B13" s="221"/>
      <c r="C13" s="221"/>
      <c r="D13" s="221"/>
      <c r="E13" s="221"/>
      <c r="F13" s="221"/>
      <c r="G13" s="221"/>
    </row>
    <row r="14" spans="1:7" ht="15" customHeight="1">
      <c r="A14" s="221"/>
      <c r="B14" s="221"/>
      <c r="C14" s="221"/>
      <c r="D14" s="221"/>
      <c r="E14" s="221"/>
      <c r="F14" s="221"/>
      <c r="G14" s="221"/>
    </row>
    <row r="15" spans="1:7" ht="15" customHeight="1">
      <c r="A15" s="221"/>
      <c r="B15" s="221"/>
      <c r="C15" s="221"/>
      <c r="D15" s="221"/>
      <c r="E15" s="221"/>
      <c r="F15" s="221"/>
      <c r="G15" s="221"/>
    </row>
    <row r="16" spans="1:7" ht="15" customHeight="1">
      <c r="A16" s="221"/>
      <c r="B16" s="221"/>
      <c r="C16" s="221"/>
      <c r="D16" s="221"/>
      <c r="E16" s="221"/>
      <c r="F16" s="221"/>
      <c r="G16" s="221"/>
    </row>
    <row r="17" spans="1:7" ht="15" customHeight="1">
      <c r="A17" s="221"/>
      <c r="B17" s="221"/>
      <c r="C17" s="221"/>
      <c r="D17" s="221"/>
      <c r="E17" s="221"/>
      <c r="F17" s="221"/>
      <c r="G17" s="221"/>
    </row>
    <row r="18" spans="1:7" ht="15" customHeight="1">
      <c r="A18" s="221"/>
      <c r="B18" s="221"/>
      <c r="C18" s="221"/>
      <c r="D18" s="221"/>
      <c r="E18" s="221"/>
      <c r="F18" s="221"/>
      <c r="G18" s="221"/>
    </row>
    <row r="19" spans="1:7" ht="15" customHeight="1">
      <c r="A19" s="221"/>
      <c r="B19" s="221"/>
      <c r="C19" s="221"/>
      <c r="D19" s="221"/>
      <c r="E19" s="221"/>
      <c r="F19" s="221"/>
      <c r="G19" s="221"/>
    </row>
    <row r="20" spans="1:7" ht="15" customHeight="1">
      <c r="A20" s="221"/>
      <c r="B20" s="221"/>
      <c r="C20" s="221"/>
      <c r="D20" s="221"/>
      <c r="E20" s="221"/>
      <c r="F20" s="221"/>
      <c r="G20" s="221"/>
    </row>
    <row r="21" spans="1:7" ht="15" customHeight="1">
      <c r="A21" s="221"/>
      <c r="B21" s="221"/>
      <c r="C21" s="221"/>
      <c r="D21" s="221"/>
      <c r="E21" s="221"/>
      <c r="F21" s="221"/>
      <c r="G21" s="221"/>
    </row>
    <row r="22" spans="1:7" ht="15" customHeight="1">
      <c r="A22" s="221"/>
      <c r="B22" s="221"/>
      <c r="C22" s="221"/>
      <c r="D22" s="221"/>
      <c r="E22" s="221"/>
      <c r="F22" s="221"/>
      <c r="G22" s="221"/>
    </row>
    <row r="23" spans="1:7" ht="15" customHeight="1">
      <c r="A23" s="221"/>
      <c r="B23" s="221"/>
      <c r="C23" s="221"/>
      <c r="D23" s="221"/>
      <c r="E23" s="221"/>
      <c r="F23" s="221"/>
      <c r="G23" s="221"/>
    </row>
    <row r="24" spans="1:7" ht="15" customHeight="1">
      <c r="A24" s="221"/>
      <c r="B24" s="221"/>
      <c r="C24" s="221"/>
      <c r="D24" s="221"/>
      <c r="E24" s="221"/>
      <c r="F24" s="221"/>
      <c r="G24" s="221"/>
    </row>
    <row r="25" spans="1:7" ht="15" customHeight="1">
      <c r="A25" s="221"/>
      <c r="B25" s="221"/>
      <c r="C25" s="221"/>
      <c r="D25" s="221"/>
      <c r="E25" s="221"/>
      <c r="F25" s="221"/>
      <c r="G25" s="221"/>
    </row>
    <row r="26" spans="1:7" ht="15" customHeight="1">
      <c r="A26" s="221"/>
      <c r="B26" s="221"/>
      <c r="C26" s="221"/>
      <c r="D26" s="221"/>
      <c r="E26" s="221"/>
      <c r="F26" s="221"/>
      <c r="G26" s="221"/>
    </row>
    <row r="27" spans="1:7" ht="15" customHeight="1">
      <c r="A27" s="221"/>
      <c r="B27" s="221"/>
      <c r="C27" s="221"/>
      <c r="D27" s="221"/>
      <c r="E27" s="221"/>
      <c r="F27" s="221"/>
      <c r="G27" s="221"/>
    </row>
    <row r="28" spans="1:7" ht="15" customHeight="1">
      <c r="A28" s="221"/>
      <c r="B28" s="221"/>
      <c r="C28" s="221"/>
      <c r="D28" s="221"/>
      <c r="E28" s="221"/>
      <c r="F28" s="221"/>
      <c r="G28" s="221"/>
    </row>
    <row r="29" spans="1:7" ht="15" customHeight="1">
      <c r="A29" s="221"/>
      <c r="B29" s="221"/>
      <c r="C29" s="221"/>
      <c r="D29" s="221"/>
      <c r="E29" s="221"/>
      <c r="F29" s="221"/>
      <c r="G29" s="221"/>
    </row>
    <row r="30" spans="1:7" ht="15" customHeight="1">
      <c r="A30" s="16" t="s">
        <v>507</v>
      </c>
      <c r="B30" s="221"/>
      <c r="C30" s="221"/>
      <c r="D30" s="221"/>
      <c r="E30" s="221"/>
      <c r="F30" s="221"/>
      <c r="G30" s="221"/>
    </row>
    <row r="31" spans="1:7" ht="15" customHeight="1">
      <c r="A31" s="220"/>
      <c r="B31" s="220"/>
      <c r="C31" s="220"/>
      <c r="D31" s="220"/>
      <c r="E31" s="220"/>
      <c r="F31" s="220"/>
      <c r="G31" s="220"/>
    </row>
    <row r="32" spans="1:7">
      <c r="A32" s="12" t="s">
        <v>516</v>
      </c>
      <c r="B32" s="12"/>
    </row>
    <row r="33" spans="1:5">
      <c r="A33" s="12"/>
      <c r="B33" s="12"/>
    </row>
    <row r="35" spans="1:5">
      <c r="A35" s="5"/>
      <c r="B35" s="5"/>
      <c r="E35" s="6"/>
    </row>
    <row r="36" spans="1:5">
      <c r="A36" s="7"/>
      <c r="B36" s="7"/>
      <c r="E36" s="8"/>
    </row>
  </sheetData>
  <mergeCells count="7">
    <mergeCell ref="A1:G1"/>
    <mergeCell ref="A5:A6"/>
    <mergeCell ref="C5:C6"/>
    <mergeCell ref="D5:D6"/>
    <mergeCell ref="E5:F5"/>
    <mergeCell ref="B5:B6"/>
    <mergeCell ref="G5:G6"/>
  </mergeCells>
  <conditionalFormatting sqref="A4">
    <cfRule type="cellIs" dxfId="5" priority="1" stopIfTrue="1" operator="equal">
      <formula>"VAYA A LA HOJA INICIO Y SELECIONE EL PERIODO CORRESPONDIENTE A ESTE INFORME"</formula>
    </cfRule>
  </conditionalFormatting>
  <printOptions horizontalCentered="1"/>
  <pageMargins left="0.39370078740157483" right="0.39370078740157483" top="1.6535433070866143" bottom="0.47244094488188981" header="0.19685039370078741" footer="0.19685039370078741"/>
  <pageSetup scale="80" orientation="landscape" r:id="rId1"/>
  <headerFooter scaleWithDoc="0">
    <oddHeader>&amp;C&amp;G</oddHeader>
    <oddFooter>&amp;C&amp;G</oddFooter>
  </headerFooter>
  <drawing r:id="rId2"/>
  <legacyDrawingHF r:id="rId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H29"/>
  <sheetViews>
    <sheetView showGridLines="0" view="pageLayout" topLeftCell="A7" zoomScaleNormal="85" workbookViewId="0">
      <selection activeCell="B28" sqref="B28"/>
    </sheetView>
  </sheetViews>
  <sheetFormatPr baseColWidth="10" defaultRowHeight="13.5"/>
  <cols>
    <col min="1" max="1" width="42.28515625" style="196" customWidth="1"/>
    <col min="2" max="3" width="50.7109375" style="196" customWidth="1"/>
    <col min="4" max="16384" width="11.42578125" style="196"/>
  </cols>
  <sheetData>
    <row r="1" spans="1:8" ht="35.1" customHeight="1">
      <c r="A1" s="922" t="s">
        <v>543</v>
      </c>
      <c r="B1" s="923"/>
      <c r="C1" s="924"/>
    </row>
    <row r="2" spans="1:8" ht="6.75" customHeight="1"/>
    <row r="3" spans="1:8" s="223" customFormat="1" ht="15" customHeight="1">
      <c r="A3" s="682" t="s">
        <v>293</v>
      </c>
      <c r="B3" s="683"/>
      <c r="C3" s="684"/>
      <c r="D3" s="196"/>
      <c r="E3" s="196"/>
      <c r="F3" s="196"/>
      <c r="G3" s="196"/>
      <c r="H3" s="196"/>
    </row>
    <row r="4" spans="1:8" s="223" customFormat="1" ht="6.75" customHeight="1">
      <c r="D4" s="196"/>
      <c r="E4" s="196"/>
      <c r="F4" s="196"/>
      <c r="G4" s="196"/>
      <c r="H4" s="196"/>
    </row>
    <row r="5" spans="1:8" s="223" customFormat="1" ht="15" customHeight="1">
      <c r="A5" s="682" t="s">
        <v>292</v>
      </c>
      <c r="B5" s="683"/>
      <c r="C5" s="684"/>
      <c r="D5" s="196"/>
      <c r="E5" s="196"/>
      <c r="F5" s="196"/>
      <c r="G5" s="196"/>
      <c r="H5" s="196"/>
    </row>
    <row r="6" spans="1:8" s="223" customFormat="1" ht="6.75" customHeight="1"/>
    <row r="7" spans="1:8" s="223" customFormat="1" ht="15" customHeight="1">
      <c r="A7" s="916" t="s">
        <v>542</v>
      </c>
      <c r="B7" s="917"/>
      <c r="C7" s="918"/>
    </row>
    <row r="8" spans="1:8" s="223" customFormat="1" ht="6.75" customHeight="1">
      <c r="A8" s="925"/>
      <c r="B8" s="925"/>
      <c r="C8" s="925"/>
    </row>
    <row r="9" spans="1:8" s="223" customFormat="1" ht="15" customHeight="1">
      <c r="A9" s="229" t="s">
        <v>541</v>
      </c>
      <c r="B9" s="919"/>
      <c r="C9" s="920"/>
    </row>
    <row r="10" spans="1:8" s="223" customFormat="1" ht="15" customHeight="1">
      <c r="A10" s="229" t="s">
        <v>540</v>
      </c>
      <c r="B10" s="919"/>
      <c r="C10" s="920"/>
    </row>
    <row r="11" spans="1:8" s="223" customFormat="1" ht="15" customHeight="1">
      <c r="A11" s="229" t="s">
        <v>539</v>
      </c>
      <c r="B11" s="919"/>
      <c r="C11" s="920"/>
    </row>
    <row r="12" spans="1:8" s="223" customFormat="1" ht="15" customHeight="1">
      <c r="A12" s="229" t="s">
        <v>538</v>
      </c>
      <c r="B12" s="919"/>
      <c r="C12" s="920"/>
    </row>
    <row r="13" spans="1:8" s="223" customFormat="1" ht="15" customHeight="1">
      <c r="A13" s="199" t="s">
        <v>537</v>
      </c>
      <c r="B13" s="919"/>
      <c r="C13" s="920"/>
    </row>
    <row r="14" spans="1:8" s="223" customFormat="1" ht="33.6" customHeight="1">
      <c r="A14" s="199" t="s">
        <v>536</v>
      </c>
      <c r="B14" s="919"/>
      <c r="C14" s="921"/>
    </row>
    <row r="15" spans="1:8" s="223" customFormat="1" ht="33.6" customHeight="1">
      <c r="A15" s="199" t="s">
        <v>535</v>
      </c>
      <c r="B15" s="919"/>
      <c r="C15" s="920"/>
    </row>
    <row r="16" spans="1:8" s="223" customFormat="1" ht="33.6" customHeight="1">
      <c r="A16" s="199" t="s">
        <v>534</v>
      </c>
      <c r="B16" s="919"/>
      <c r="C16" s="920"/>
    </row>
    <row r="17" spans="1:3" s="223" customFormat="1" ht="6.75" customHeight="1"/>
    <row r="18" spans="1:3" s="223" customFormat="1" ht="15" customHeight="1">
      <c r="A18" s="916" t="s">
        <v>533</v>
      </c>
      <c r="B18" s="917"/>
      <c r="C18" s="918"/>
    </row>
    <row r="19" spans="1:3" s="223" customFormat="1" ht="28.9" customHeight="1">
      <c r="A19" s="225" t="s">
        <v>532</v>
      </c>
      <c r="B19" s="225" t="s">
        <v>531</v>
      </c>
      <c r="C19" s="227" t="s">
        <v>530</v>
      </c>
    </row>
    <row r="20" spans="1:3" s="223" customFormat="1" ht="15" customHeight="1">
      <c r="A20" s="228"/>
      <c r="B20" s="228"/>
      <c r="C20" s="224"/>
    </row>
    <row r="21" spans="1:3" s="223" customFormat="1" ht="6.75" customHeight="1"/>
    <row r="22" spans="1:3" s="223" customFormat="1" ht="15" customHeight="1">
      <c r="A22" s="916" t="s">
        <v>529</v>
      </c>
      <c r="B22" s="917"/>
      <c r="C22" s="918"/>
    </row>
    <row r="23" spans="1:3" s="223" customFormat="1" ht="15" customHeight="1">
      <c r="A23" s="225" t="s">
        <v>528</v>
      </c>
      <c r="B23" s="225" t="s">
        <v>527</v>
      </c>
      <c r="C23" s="227" t="s">
        <v>526</v>
      </c>
    </row>
    <row r="24" spans="1:3" s="223" customFormat="1" ht="15" customHeight="1">
      <c r="A24" s="228"/>
      <c r="B24" s="228"/>
      <c r="C24" s="224"/>
    </row>
    <row r="25" spans="1:3" s="223" customFormat="1" ht="6.75" customHeight="1"/>
    <row r="26" spans="1:3" s="223" customFormat="1" ht="15" customHeight="1">
      <c r="A26" s="916" t="s">
        <v>525</v>
      </c>
      <c r="B26" s="917"/>
      <c r="C26" s="918"/>
    </row>
    <row r="27" spans="1:3" s="223" customFormat="1" ht="15" customHeight="1">
      <c r="A27" s="225" t="s">
        <v>524</v>
      </c>
      <c r="B27" s="225" t="s">
        <v>523</v>
      </c>
      <c r="C27" s="227" t="s">
        <v>522</v>
      </c>
    </row>
    <row r="28" spans="1:3" s="223" customFormat="1" ht="34.9" customHeight="1">
      <c r="A28" s="226"/>
      <c r="B28" s="225"/>
      <c r="C28" s="224"/>
    </row>
    <row r="29" spans="1:3">
      <c r="A29" s="223"/>
      <c r="B29" s="223"/>
      <c r="C29" s="223"/>
    </row>
  </sheetData>
  <mergeCells count="16">
    <mergeCell ref="A1:C1"/>
    <mergeCell ref="A7:C7"/>
    <mergeCell ref="B9:C9"/>
    <mergeCell ref="B10:C10"/>
    <mergeCell ref="A8:C8"/>
    <mergeCell ref="A3:C3"/>
    <mergeCell ref="A5:C5"/>
    <mergeCell ref="A18:C18"/>
    <mergeCell ref="A22:C22"/>
    <mergeCell ref="A26:C26"/>
    <mergeCell ref="B11:C11"/>
    <mergeCell ref="B12:C12"/>
    <mergeCell ref="B13:C13"/>
    <mergeCell ref="B14:C14"/>
    <mergeCell ref="B15:C15"/>
    <mergeCell ref="B16:C16"/>
  </mergeCells>
  <printOptions horizontalCentered="1"/>
  <pageMargins left="0.39370078740157483" right="0.39370078740157483" top="1.6535433070866143" bottom="0.47244094488188981" header="0.19685039370078741" footer="0.19685039370078741"/>
  <pageSetup scale="85" orientation="landscape" r:id="rId1"/>
  <headerFooter scaleWithDoc="0">
    <oddHeader>&amp;C&amp;G</oddHeader>
    <oddFooter>&amp;C&amp;G</oddFooter>
  </headerFooter>
  <drawing r:id="rId2"/>
  <legacyDrawingHF r:id="rId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D27"/>
  <sheetViews>
    <sheetView showGridLines="0" view="pageLayout" topLeftCell="A19" zoomScaleNormal="100" zoomScaleSheetLayoutView="70" workbookViewId="0">
      <selection activeCell="A20" sqref="A20"/>
    </sheetView>
  </sheetViews>
  <sheetFormatPr baseColWidth="10" defaultColWidth="12.5703125" defaultRowHeight="13.5"/>
  <cols>
    <col min="1" max="1" width="60.140625" style="231" customWidth="1"/>
    <col min="2" max="3" width="16.140625" style="230" customWidth="1"/>
    <col min="4" max="4" width="66.28515625" style="230" customWidth="1"/>
    <col min="5" max="16384" width="12.5703125" style="230"/>
  </cols>
  <sheetData>
    <row r="1" spans="1:4" ht="35.1" customHeight="1">
      <c r="A1" s="640" t="s">
        <v>555</v>
      </c>
      <c r="B1" s="641"/>
      <c r="C1" s="641"/>
      <c r="D1" s="642"/>
    </row>
    <row r="2" spans="1:4" ht="7.5" customHeight="1">
      <c r="A2" s="241"/>
      <c r="B2" s="240"/>
      <c r="C2" s="240"/>
      <c r="D2" s="240"/>
    </row>
    <row r="3" spans="1:4" ht="20.100000000000001" customHeight="1">
      <c r="A3" s="682" t="s">
        <v>293</v>
      </c>
      <c r="B3" s="683"/>
      <c r="C3" s="683"/>
      <c r="D3" s="684"/>
    </row>
    <row r="4" spans="1:4" ht="20.100000000000001" customHeight="1">
      <c r="A4" s="682" t="s">
        <v>292</v>
      </c>
      <c r="B4" s="683"/>
      <c r="C4" s="683"/>
      <c r="D4" s="684"/>
    </row>
    <row r="5" spans="1:4" ht="25.9" customHeight="1">
      <c r="A5" s="926" t="s">
        <v>554</v>
      </c>
      <c r="B5" s="750" t="s">
        <v>553</v>
      </c>
      <c r="C5" s="928"/>
      <c r="D5" s="929" t="s">
        <v>552</v>
      </c>
    </row>
    <row r="6" spans="1:4" s="237" customFormat="1" ht="25.9" customHeight="1">
      <c r="A6" s="927"/>
      <c r="B6" s="239" t="s">
        <v>551</v>
      </c>
      <c r="C6" s="238" t="s">
        <v>208</v>
      </c>
      <c r="D6" s="930"/>
    </row>
    <row r="7" spans="1:4" ht="20.25" customHeight="1">
      <c r="A7" s="17" t="s">
        <v>0</v>
      </c>
      <c r="B7" s="17" t="s">
        <v>1</v>
      </c>
      <c r="C7" s="17" t="s">
        <v>2</v>
      </c>
      <c r="D7" s="17" t="s">
        <v>6</v>
      </c>
    </row>
    <row r="8" spans="1:4" ht="40.5" customHeight="1">
      <c r="A8" s="233" t="s">
        <v>550</v>
      </c>
      <c r="B8" s="236">
        <v>15175115</v>
      </c>
      <c r="C8" s="236">
        <v>0</v>
      </c>
      <c r="D8" s="233" t="s">
        <v>549</v>
      </c>
    </row>
    <row r="9" spans="1:4" ht="27" customHeight="1">
      <c r="A9" s="233" t="s">
        <v>548</v>
      </c>
      <c r="B9" s="236">
        <v>40000000</v>
      </c>
      <c r="C9" s="236">
        <v>0</v>
      </c>
      <c r="D9" s="233" t="s">
        <v>547</v>
      </c>
    </row>
    <row r="10" spans="1:4" ht="33" customHeight="1">
      <c r="A10" s="233" t="s">
        <v>546</v>
      </c>
      <c r="B10" s="236">
        <v>21000000</v>
      </c>
      <c r="C10" s="236">
        <v>0</v>
      </c>
      <c r="D10" s="233" t="s">
        <v>546</v>
      </c>
    </row>
    <row r="11" spans="1:4" ht="20.25" customHeight="1">
      <c r="A11" s="233"/>
      <c r="B11" s="232"/>
      <c r="C11" s="232"/>
      <c r="D11" s="232"/>
    </row>
    <row r="12" spans="1:4" ht="20.25" customHeight="1">
      <c r="A12" s="233"/>
      <c r="B12" s="232"/>
      <c r="C12" s="232"/>
      <c r="D12" s="232"/>
    </row>
    <row r="13" spans="1:4" ht="20.25" customHeight="1">
      <c r="A13" s="233"/>
      <c r="B13" s="232"/>
      <c r="C13" s="232"/>
      <c r="D13" s="232"/>
    </row>
    <row r="14" spans="1:4" ht="20.25" customHeight="1">
      <c r="A14" s="233"/>
      <c r="B14" s="232"/>
      <c r="C14" s="232"/>
      <c r="D14" s="232"/>
    </row>
    <row r="15" spans="1:4" ht="20.25" customHeight="1">
      <c r="A15" s="233"/>
      <c r="B15" s="232"/>
      <c r="C15" s="232"/>
      <c r="D15" s="232"/>
    </row>
    <row r="16" spans="1:4" ht="20.25" customHeight="1">
      <c r="A16" s="233"/>
      <c r="B16" s="232"/>
      <c r="C16" s="232"/>
      <c r="D16" s="232"/>
    </row>
    <row r="17" spans="1:4" ht="20.25" customHeight="1">
      <c r="A17" s="233"/>
      <c r="B17" s="232"/>
      <c r="C17" s="232"/>
      <c r="D17" s="232"/>
    </row>
    <row r="18" spans="1:4" ht="20.25" customHeight="1">
      <c r="A18" s="233"/>
      <c r="B18" s="232"/>
      <c r="C18" s="232"/>
      <c r="D18" s="232"/>
    </row>
    <row r="19" spans="1:4" ht="20.25" customHeight="1">
      <c r="A19" s="233"/>
      <c r="B19" s="232"/>
      <c r="C19" s="232"/>
      <c r="D19" s="232"/>
    </row>
    <row r="20" spans="1:4" ht="20.25" customHeight="1">
      <c r="A20" s="233"/>
      <c r="B20" s="232"/>
      <c r="C20" s="232"/>
      <c r="D20" s="232"/>
    </row>
    <row r="21" spans="1:4" ht="20.25" customHeight="1">
      <c r="A21" s="233"/>
      <c r="B21" s="232"/>
      <c r="C21" s="232"/>
      <c r="D21" s="232"/>
    </row>
    <row r="22" spans="1:4" ht="20.25" customHeight="1">
      <c r="A22" s="233"/>
      <c r="B22" s="232"/>
      <c r="C22" s="232"/>
      <c r="D22" s="232"/>
    </row>
    <row r="23" spans="1:4" ht="20.25" customHeight="1">
      <c r="A23" s="235" t="s">
        <v>545</v>
      </c>
      <c r="B23" s="234">
        <f>SUM(B8:B22)</f>
        <v>76175115</v>
      </c>
      <c r="C23" s="232"/>
      <c r="D23" s="232"/>
    </row>
    <row r="24" spans="1:4" ht="20.25" customHeight="1">
      <c r="A24" s="233"/>
      <c r="B24" s="232"/>
      <c r="C24" s="232"/>
      <c r="D24" s="232"/>
    </row>
    <row r="25" spans="1:4">
      <c r="A25" s="12" t="s">
        <v>544</v>
      </c>
    </row>
    <row r="26" spans="1:4">
      <c r="A26" s="5"/>
      <c r="C26" s="6"/>
    </row>
    <row r="27" spans="1:4">
      <c r="A27" s="7"/>
      <c r="C27" s="8"/>
    </row>
  </sheetData>
  <mergeCells count="6">
    <mergeCell ref="A5:A6"/>
    <mergeCell ref="B5:C5"/>
    <mergeCell ref="D5:D6"/>
    <mergeCell ref="A1:D1"/>
    <mergeCell ref="A3:D3"/>
    <mergeCell ref="A4:D4"/>
  </mergeCells>
  <conditionalFormatting sqref="A3">
    <cfRule type="cellIs" dxfId="4" priority="3" stopIfTrue="1" operator="equal">
      <formula>"VAYA A LA HOJA INICIO Y SELECIONE LA UNIDAD RESPONSABLE CORRESPONDIENTE A ESTE INFORME"</formula>
    </cfRule>
  </conditionalFormatting>
  <conditionalFormatting sqref="A4">
    <cfRule type="cellIs" dxfId="3" priority="2" stopIfTrue="1" operator="equal">
      <formula>"VAYA A LA HOJA INICIO Y SELECIONE EL PERIODO CORRESPONDIENTE A ESTE INFORME"</formula>
    </cfRule>
  </conditionalFormatting>
  <conditionalFormatting sqref="A4">
    <cfRule type="cellIs" dxfId="2" priority="1" stopIfTrue="1" operator="equal">
      <formula>"VAYA A LA HOJA INICIO Y SELECIONE EL PERIODO CORRESPONDIENTE A ESTE INFORME"</formula>
    </cfRule>
  </conditionalFormatting>
  <dataValidations disablePrompts="1" count="1">
    <dataValidation allowBlank="1" sqref="A3 IW3 SS3 ACO3 AMK3 AWG3 BGC3 BPY3 BZU3 CJQ3 CTM3 DDI3 DNE3 DXA3 EGW3 EQS3 FAO3 FKK3 FUG3 GEC3 GNY3 GXU3 HHQ3 HRM3 IBI3 ILE3 IVA3 JEW3 JOS3 JYO3 KIK3 KSG3 LCC3 LLY3 LVU3 MFQ3 MPM3 MZI3 NJE3 NTA3 OCW3 OMS3 OWO3 PGK3 PQG3 QAC3 QJY3 QTU3 RDQ3 RNM3 RXI3 SHE3 SRA3 TAW3 TKS3 TUO3 UEK3 UOG3 UYC3 VHY3 VRU3 WBQ3 WLM3 WVI3 A65539 IW65539 SS65539 ACO65539 AMK65539 AWG65539 BGC65539 BPY65539 BZU65539 CJQ65539 CTM65539 DDI65539 DNE65539 DXA65539 EGW65539 EQS65539 FAO65539 FKK65539 FUG65539 GEC65539 GNY65539 GXU65539 HHQ65539 HRM65539 IBI65539 ILE65539 IVA65539 JEW65539 JOS65539 JYO65539 KIK65539 KSG65539 LCC65539 LLY65539 LVU65539 MFQ65539 MPM65539 MZI65539 NJE65539 NTA65539 OCW65539 OMS65539 OWO65539 PGK65539 PQG65539 QAC65539 QJY65539 QTU65539 RDQ65539 RNM65539 RXI65539 SHE65539 SRA65539 TAW65539 TKS65539 TUO65539 UEK65539 UOG65539 UYC65539 VHY65539 VRU65539 WBQ65539 WLM65539 WVI65539 A131075 IW131075 SS131075 ACO131075 AMK131075 AWG131075 BGC131075 BPY131075 BZU131075 CJQ131075 CTM131075 DDI131075 DNE131075 DXA131075 EGW131075 EQS131075 FAO131075 FKK131075 FUG131075 GEC131075 GNY131075 GXU131075 HHQ131075 HRM131075 IBI131075 ILE131075 IVA131075 JEW131075 JOS131075 JYO131075 KIK131075 KSG131075 LCC131075 LLY131075 LVU131075 MFQ131075 MPM131075 MZI131075 NJE131075 NTA131075 OCW131075 OMS131075 OWO131075 PGK131075 PQG131075 QAC131075 QJY131075 QTU131075 RDQ131075 RNM131075 RXI131075 SHE131075 SRA131075 TAW131075 TKS131075 TUO131075 UEK131075 UOG131075 UYC131075 VHY131075 VRU131075 WBQ131075 WLM131075 WVI131075 A196611 IW196611 SS196611 ACO196611 AMK196611 AWG196611 BGC196611 BPY196611 BZU196611 CJQ196611 CTM196611 DDI196611 DNE196611 DXA196611 EGW196611 EQS196611 FAO196611 FKK196611 FUG196611 GEC196611 GNY196611 GXU196611 HHQ196611 HRM196611 IBI196611 ILE196611 IVA196611 JEW196611 JOS196611 JYO196611 KIK196611 KSG196611 LCC196611 LLY196611 LVU196611 MFQ196611 MPM196611 MZI196611 NJE196611 NTA196611 OCW196611 OMS196611 OWO196611 PGK196611 PQG196611 QAC196611 QJY196611 QTU196611 RDQ196611 RNM196611 RXI196611 SHE196611 SRA196611 TAW196611 TKS196611 TUO196611 UEK196611 UOG196611 UYC196611 VHY196611 VRU196611 WBQ196611 WLM196611 WVI196611 A262147 IW262147 SS262147 ACO262147 AMK262147 AWG262147 BGC262147 BPY262147 BZU262147 CJQ262147 CTM262147 DDI262147 DNE262147 DXA262147 EGW262147 EQS262147 FAO262147 FKK262147 FUG262147 GEC262147 GNY262147 GXU262147 HHQ262147 HRM262147 IBI262147 ILE262147 IVA262147 JEW262147 JOS262147 JYO262147 KIK262147 KSG262147 LCC262147 LLY262147 LVU262147 MFQ262147 MPM262147 MZI262147 NJE262147 NTA262147 OCW262147 OMS262147 OWO262147 PGK262147 PQG262147 QAC262147 QJY262147 QTU262147 RDQ262147 RNM262147 RXI262147 SHE262147 SRA262147 TAW262147 TKS262147 TUO262147 UEK262147 UOG262147 UYC262147 VHY262147 VRU262147 WBQ262147 WLM262147 WVI262147 A327683 IW327683 SS327683 ACO327683 AMK327683 AWG327683 BGC327683 BPY327683 BZU327683 CJQ327683 CTM327683 DDI327683 DNE327683 DXA327683 EGW327683 EQS327683 FAO327683 FKK327683 FUG327683 GEC327683 GNY327683 GXU327683 HHQ327683 HRM327683 IBI327683 ILE327683 IVA327683 JEW327683 JOS327683 JYO327683 KIK327683 KSG327683 LCC327683 LLY327683 LVU327683 MFQ327683 MPM327683 MZI327683 NJE327683 NTA327683 OCW327683 OMS327683 OWO327683 PGK327683 PQG327683 QAC327683 QJY327683 QTU327683 RDQ327683 RNM327683 RXI327683 SHE327683 SRA327683 TAW327683 TKS327683 TUO327683 UEK327683 UOG327683 UYC327683 VHY327683 VRU327683 WBQ327683 WLM327683 WVI327683 A393219 IW393219 SS393219 ACO393219 AMK393219 AWG393219 BGC393219 BPY393219 BZU393219 CJQ393219 CTM393219 DDI393219 DNE393219 DXA393219 EGW393219 EQS393219 FAO393219 FKK393219 FUG393219 GEC393219 GNY393219 GXU393219 HHQ393219 HRM393219 IBI393219 ILE393219 IVA393219 JEW393219 JOS393219 JYO393219 KIK393219 KSG393219 LCC393219 LLY393219 LVU393219 MFQ393219 MPM393219 MZI393219 NJE393219 NTA393219 OCW393219 OMS393219 OWO393219 PGK393219 PQG393219 QAC393219 QJY393219 QTU393219 RDQ393219 RNM393219 RXI393219 SHE393219 SRA393219 TAW393219 TKS393219 TUO393219 UEK393219 UOG393219 UYC393219 VHY393219 VRU393219 WBQ393219 WLM393219 WVI393219 A458755 IW458755 SS458755 ACO458755 AMK458755 AWG458755 BGC458755 BPY458755 BZU458755 CJQ458755 CTM458755 DDI458755 DNE458755 DXA458755 EGW458755 EQS458755 FAO458755 FKK458755 FUG458755 GEC458755 GNY458755 GXU458755 HHQ458755 HRM458755 IBI458755 ILE458755 IVA458755 JEW458755 JOS458755 JYO458755 KIK458755 KSG458755 LCC458755 LLY458755 LVU458755 MFQ458755 MPM458755 MZI458755 NJE458755 NTA458755 OCW458755 OMS458755 OWO458755 PGK458755 PQG458755 QAC458755 QJY458755 QTU458755 RDQ458755 RNM458755 RXI458755 SHE458755 SRA458755 TAW458755 TKS458755 TUO458755 UEK458755 UOG458755 UYC458755 VHY458755 VRU458755 WBQ458755 WLM458755 WVI458755 A524291 IW524291 SS524291 ACO524291 AMK524291 AWG524291 BGC524291 BPY524291 BZU524291 CJQ524291 CTM524291 DDI524291 DNE524291 DXA524291 EGW524291 EQS524291 FAO524291 FKK524291 FUG524291 GEC524291 GNY524291 GXU524291 HHQ524291 HRM524291 IBI524291 ILE524291 IVA524291 JEW524291 JOS524291 JYO524291 KIK524291 KSG524291 LCC524291 LLY524291 LVU524291 MFQ524291 MPM524291 MZI524291 NJE524291 NTA524291 OCW524291 OMS524291 OWO524291 PGK524291 PQG524291 QAC524291 QJY524291 QTU524291 RDQ524291 RNM524291 RXI524291 SHE524291 SRA524291 TAW524291 TKS524291 TUO524291 UEK524291 UOG524291 UYC524291 VHY524291 VRU524291 WBQ524291 WLM524291 WVI524291 A589827 IW589827 SS589827 ACO589827 AMK589827 AWG589827 BGC589827 BPY589827 BZU589827 CJQ589827 CTM589827 DDI589827 DNE589827 DXA589827 EGW589827 EQS589827 FAO589827 FKK589827 FUG589827 GEC589827 GNY589827 GXU589827 HHQ589827 HRM589827 IBI589827 ILE589827 IVA589827 JEW589827 JOS589827 JYO589827 KIK589827 KSG589827 LCC589827 LLY589827 LVU589827 MFQ589827 MPM589827 MZI589827 NJE589827 NTA589827 OCW589827 OMS589827 OWO589827 PGK589827 PQG589827 QAC589827 QJY589827 QTU589827 RDQ589827 RNM589827 RXI589827 SHE589827 SRA589827 TAW589827 TKS589827 TUO589827 UEK589827 UOG589827 UYC589827 VHY589827 VRU589827 WBQ589827 WLM589827 WVI589827 A655363 IW655363 SS655363 ACO655363 AMK655363 AWG655363 BGC655363 BPY655363 BZU655363 CJQ655363 CTM655363 DDI655363 DNE655363 DXA655363 EGW655363 EQS655363 FAO655363 FKK655363 FUG655363 GEC655363 GNY655363 GXU655363 HHQ655363 HRM655363 IBI655363 ILE655363 IVA655363 JEW655363 JOS655363 JYO655363 KIK655363 KSG655363 LCC655363 LLY655363 LVU655363 MFQ655363 MPM655363 MZI655363 NJE655363 NTA655363 OCW655363 OMS655363 OWO655363 PGK655363 PQG655363 QAC655363 QJY655363 QTU655363 RDQ655363 RNM655363 RXI655363 SHE655363 SRA655363 TAW655363 TKS655363 TUO655363 UEK655363 UOG655363 UYC655363 VHY655363 VRU655363 WBQ655363 WLM655363 WVI655363 A720899 IW720899 SS720899 ACO720899 AMK720899 AWG720899 BGC720899 BPY720899 BZU720899 CJQ720899 CTM720899 DDI720899 DNE720899 DXA720899 EGW720899 EQS720899 FAO720899 FKK720899 FUG720899 GEC720899 GNY720899 GXU720899 HHQ720899 HRM720899 IBI720899 ILE720899 IVA720899 JEW720899 JOS720899 JYO720899 KIK720899 KSG720899 LCC720899 LLY720899 LVU720899 MFQ720899 MPM720899 MZI720899 NJE720899 NTA720899 OCW720899 OMS720899 OWO720899 PGK720899 PQG720899 QAC720899 QJY720899 QTU720899 RDQ720899 RNM720899 RXI720899 SHE720899 SRA720899 TAW720899 TKS720899 TUO720899 UEK720899 UOG720899 UYC720899 VHY720899 VRU720899 WBQ720899 WLM720899 WVI720899 A786435 IW786435 SS786435 ACO786435 AMK786435 AWG786435 BGC786435 BPY786435 BZU786435 CJQ786435 CTM786435 DDI786435 DNE786435 DXA786435 EGW786435 EQS786435 FAO786435 FKK786435 FUG786435 GEC786435 GNY786435 GXU786435 HHQ786435 HRM786435 IBI786435 ILE786435 IVA786435 JEW786435 JOS786435 JYO786435 KIK786435 KSG786435 LCC786435 LLY786435 LVU786435 MFQ786435 MPM786435 MZI786435 NJE786435 NTA786435 OCW786435 OMS786435 OWO786435 PGK786435 PQG786435 QAC786435 QJY786435 QTU786435 RDQ786435 RNM786435 RXI786435 SHE786435 SRA786435 TAW786435 TKS786435 TUO786435 UEK786435 UOG786435 UYC786435 VHY786435 VRU786435 WBQ786435 WLM786435 WVI786435 A851971 IW851971 SS851971 ACO851971 AMK851971 AWG851971 BGC851971 BPY851971 BZU851971 CJQ851971 CTM851971 DDI851971 DNE851971 DXA851971 EGW851971 EQS851971 FAO851971 FKK851971 FUG851971 GEC851971 GNY851971 GXU851971 HHQ851971 HRM851971 IBI851971 ILE851971 IVA851971 JEW851971 JOS851971 JYO851971 KIK851971 KSG851971 LCC851971 LLY851971 LVU851971 MFQ851971 MPM851971 MZI851971 NJE851971 NTA851971 OCW851971 OMS851971 OWO851971 PGK851971 PQG851971 QAC851971 QJY851971 QTU851971 RDQ851971 RNM851971 RXI851971 SHE851971 SRA851971 TAW851971 TKS851971 TUO851971 UEK851971 UOG851971 UYC851971 VHY851971 VRU851971 WBQ851971 WLM851971 WVI851971 A917507 IW917507 SS917507 ACO917507 AMK917507 AWG917507 BGC917507 BPY917507 BZU917507 CJQ917507 CTM917507 DDI917507 DNE917507 DXA917507 EGW917507 EQS917507 FAO917507 FKK917507 FUG917507 GEC917507 GNY917507 GXU917507 HHQ917507 HRM917507 IBI917507 ILE917507 IVA917507 JEW917507 JOS917507 JYO917507 KIK917507 KSG917507 LCC917507 LLY917507 LVU917507 MFQ917507 MPM917507 MZI917507 NJE917507 NTA917507 OCW917507 OMS917507 OWO917507 PGK917507 PQG917507 QAC917507 QJY917507 QTU917507 RDQ917507 RNM917507 RXI917507 SHE917507 SRA917507 TAW917507 TKS917507 TUO917507 UEK917507 UOG917507 UYC917507 VHY917507 VRU917507 WBQ917507 WLM917507 WVI917507 A983043 IW983043 SS983043 ACO983043 AMK983043 AWG983043 BGC983043 BPY983043 BZU983043 CJQ983043 CTM983043 DDI983043 DNE983043 DXA983043 EGW983043 EQS983043 FAO983043 FKK983043 FUG983043 GEC983043 GNY983043 GXU983043 HHQ983043 HRM983043 IBI983043 ILE983043 IVA983043 JEW983043 JOS983043 JYO983043 KIK983043 KSG983043 LCC983043 LLY983043 LVU983043 MFQ983043 MPM983043 MZI983043 NJE983043 NTA983043 OCW983043 OMS983043 OWO983043 PGK983043 PQG983043 QAC983043 QJY983043 QTU983043 RDQ983043 RNM983043 RXI983043 SHE983043 SRA983043 TAW983043 TKS983043 TUO983043 UEK983043 UOG983043 UYC983043 VHY983043 VRU983043 WBQ983043 WLM983043 WVI983043"/>
  </dataValidations>
  <printOptions horizontalCentered="1"/>
  <pageMargins left="0.39370078740157483" right="0.39370078740157483" top="1.6535433070866143" bottom="0.47244094488188981" header="0.19685039370078741" footer="0.19685039370078741"/>
  <pageSetup scale="80" orientation="landscape" r:id="rId1"/>
  <headerFooter scaleWithDoc="0">
    <oddHeader>&amp;C&amp;G</oddHeader>
    <oddFooter>&amp;C&amp;G</oddFooter>
  </headerFooter>
  <legacyDrawingHF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G131"/>
  <sheetViews>
    <sheetView showGridLines="0" view="pageLayout" topLeftCell="A118" zoomScaleNormal="100" zoomScaleSheetLayoutView="100" workbookViewId="0">
      <selection activeCell="A114" sqref="A114"/>
    </sheetView>
  </sheetViews>
  <sheetFormatPr baseColWidth="10" defaultColWidth="9.140625" defaultRowHeight="13.5"/>
  <cols>
    <col min="1" max="1" width="34.7109375" style="1" customWidth="1"/>
    <col min="2" max="2" width="31.140625" style="1" customWidth="1"/>
    <col min="3" max="3" width="30" style="1" customWidth="1"/>
    <col min="4" max="4" width="12.5703125" style="1" bestFit="1" customWidth="1"/>
    <col min="5" max="5" width="18.28515625" style="1" bestFit="1" customWidth="1"/>
    <col min="6" max="7" width="15.7109375" style="1" customWidth="1"/>
    <col min="8" max="16384" width="9.140625" style="1"/>
  </cols>
  <sheetData>
    <row r="1" spans="1:7" ht="35.1" customHeight="1">
      <c r="A1" s="640" t="s">
        <v>784</v>
      </c>
      <c r="B1" s="641"/>
      <c r="C1" s="641"/>
      <c r="D1" s="641"/>
      <c r="E1" s="641"/>
      <c r="F1" s="641"/>
      <c r="G1" s="642"/>
    </row>
    <row r="2" spans="1:7" s="121" customFormat="1" ht="8.25" customHeight="1">
      <c r="A2" s="222"/>
      <c r="B2" s="222"/>
      <c r="C2" s="222"/>
      <c r="D2" s="222"/>
      <c r="E2" s="222"/>
      <c r="F2" s="222"/>
      <c r="G2" s="222"/>
    </row>
    <row r="3" spans="1:7" s="121" customFormat="1" ht="19.5" customHeight="1">
      <c r="A3" s="643" t="s">
        <v>783</v>
      </c>
      <c r="B3" s="644"/>
      <c r="C3" s="644"/>
      <c r="D3" s="644"/>
      <c r="E3" s="644"/>
      <c r="F3" s="644"/>
      <c r="G3" s="645"/>
    </row>
    <row r="4" spans="1:7" s="121" customFormat="1" ht="19.5" customHeight="1">
      <c r="A4" s="643" t="s">
        <v>292</v>
      </c>
      <c r="B4" s="644"/>
      <c r="C4" s="644"/>
      <c r="D4" s="644"/>
      <c r="E4" s="644"/>
      <c r="F4" s="644"/>
      <c r="G4" s="645"/>
    </row>
    <row r="5" spans="1:7" ht="9" customHeight="1"/>
    <row r="6" spans="1:7" ht="19.899999999999999" customHeight="1">
      <c r="A6" s="658" t="s">
        <v>782</v>
      </c>
      <c r="B6" s="658" t="s">
        <v>781</v>
      </c>
      <c r="C6" s="658" t="s">
        <v>552</v>
      </c>
      <c r="D6" s="658" t="s">
        <v>780</v>
      </c>
      <c r="E6" s="750" t="s">
        <v>29</v>
      </c>
      <c r="F6" s="751"/>
      <c r="G6" s="752"/>
    </row>
    <row r="7" spans="1:7" s="122" customFormat="1" ht="36" customHeight="1">
      <c r="A7" s="685"/>
      <c r="B7" s="685"/>
      <c r="C7" s="685"/>
      <c r="D7" s="685"/>
      <c r="E7" s="40" t="s">
        <v>779</v>
      </c>
      <c r="F7" s="40" t="s">
        <v>778</v>
      </c>
      <c r="G7" s="40" t="s">
        <v>777</v>
      </c>
    </row>
    <row r="8" spans="1:7">
      <c r="A8" s="9" t="s">
        <v>0</v>
      </c>
      <c r="B8" s="9" t="s">
        <v>1</v>
      </c>
      <c r="C8" s="9" t="s">
        <v>2</v>
      </c>
      <c r="D8" s="9" t="s">
        <v>6</v>
      </c>
      <c r="E8" s="9" t="s">
        <v>3</v>
      </c>
      <c r="F8" s="9" t="s">
        <v>4</v>
      </c>
      <c r="G8" s="9" t="s">
        <v>5</v>
      </c>
    </row>
    <row r="9" spans="1:7" ht="82.5" customHeight="1">
      <c r="A9" s="248" t="s">
        <v>776</v>
      </c>
      <c r="B9" s="247" t="s">
        <v>775</v>
      </c>
      <c r="C9" s="247" t="s">
        <v>775</v>
      </c>
      <c r="D9" s="10"/>
      <c r="E9" s="254">
        <v>412585</v>
      </c>
      <c r="F9" s="253">
        <v>0</v>
      </c>
      <c r="G9" s="253">
        <v>0</v>
      </c>
    </row>
    <row r="10" spans="1:7" ht="24.75" customHeight="1">
      <c r="A10" s="248" t="s">
        <v>774</v>
      </c>
      <c r="B10" s="247" t="s">
        <v>773</v>
      </c>
      <c r="C10" s="247" t="s">
        <v>773</v>
      </c>
      <c r="D10" s="10"/>
      <c r="E10" s="254">
        <v>412585</v>
      </c>
      <c r="F10" s="253">
        <v>0</v>
      </c>
      <c r="G10" s="253">
        <v>0</v>
      </c>
    </row>
    <row r="11" spans="1:7" ht="35.25" customHeight="1">
      <c r="A11" s="248" t="s">
        <v>772</v>
      </c>
      <c r="B11" s="247" t="s">
        <v>771</v>
      </c>
      <c r="C11" s="247" t="s">
        <v>771</v>
      </c>
      <c r="D11" s="10"/>
      <c r="E11" s="254">
        <v>412585</v>
      </c>
      <c r="F11" s="253">
        <v>0</v>
      </c>
      <c r="G11" s="253">
        <v>0</v>
      </c>
    </row>
    <row r="12" spans="1:7" ht="52.5" customHeight="1">
      <c r="A12" s="248" t="s">
        <v>770</v>
      </c>
      <c r="B12" s="247" t="s">
        <v>769</v>
      </c>
      <c r="C12" s="247" t="s">
        <v>769</v>
      </c>
      <c r="D12" s="10"/>
      <c r="E12" s="254">
        <v>412585</v>
      </c>
      <c r="F12" s="253">
        <v>0</v>
      </c>
      <c r="G12" s="253">
        <v>0</v>
      </c>
    </row>
    <row r="13" spans="1:7" ht="96" customHeight="1">
      <c r="A13" s="248" t="s">
        <v>768</v>
      </c>
      <c r="B13" s="247" t="s">
        <v>767</v>
      </c>
      <c r="C13" s="247" t="s">
        <v>767</v>
      </c>
      <c r="D13" s="10"/>
      <c r="E13" s="254">
        <v>412585</v>
      </c>
      <c r="F13" s="253">
        <v>0</v>
      </c>
      <c r="G13" s="253">
        <v>0</v>
      </c>
    </row>
    <row r="14" spans="1:7" ht="54" customHeight="1">
      <c r="A14" s="248" t="s">
        <v>766</v>
      </c>
      <c r="B14" s="247" t="s">
        <v>765</v>
      </c>
      <c r="C14" s="247" t="s">
        <v>765</v>
      </c>
      <c r="D14" s="10"/>
      <c r="E14" s="254">
        <v>412585</v>
      </c>
      <c r="F14" s="253">
        <v>0</v>
      </c>
      <c r="G14" s="253">
        <v>0</v>
      </c>
    </row>
    <row r="15" spans="1:7" ht="24" customHeight="1">
      <c r="A15" s="248" t="s">
        <v>764</v>
      </c>
      <c r="B15" s="247" t="s">
        <v>763</v>
      </c>
      <c r="C15" s="247" t="s">
        <v>763</v>
      </c>
      <c r="D15" s="10"/>
      <c r="E15" s="254">
        <v>412585</v>
      </c>
      <c r="F15" s="253">
        <v>0</v>
      </c>
      <c r="G15" s="253">
        <v>0</v>
      </c>
    </row>
    <row r="16" spans="1:7" ht="40.5" customHeight="1">
      <c r="A16" s="250" t="s">
        <v>762</v>
      </c>
      <c r="B16" s="252" t="s">
        <v>761</v>
      </c>
      <c r="C16" s="252" t="s">
        <v>761</v>
      </c>
      <c r="D16" s="11"/>
      <c r="E16" s="256">
        <v>412585</v>
      </c>
      <c r="F16" s="255">
        <v>0</v>
      </c>
      <c r="G16" s="255">
        <v>0</v>
      </c>
    </row>
    <row r="17" spans="1:7" ht="30.75" customHeight="1">
      <c r="A17" s="248" t="s">
        <v>760</v>
      </c>
      <c r="B17" s="247" t="s">
        <v>583</v>
      </c>
      <c r="C17" s="247" t="s">
        <v>583</v>
      </c>
      <c r="D17" s="10"/>
      <c r="E17" s="254">
        <v>412585</v>
      </c>
      <c r="F17" s="253">
        <v>0</v>
      </c>
      <c r="G17" s="253">
        <v>0</v>
      </c>
    </row>
    <row r="18" spans="1:7" ht="33.75" customHeight="1">
      <c r="A18" s="248" t="s">
        <v>759</v>
      </c>
      <c r="B18" s="247" t="s">
        <v>758</v>
      </c>
      <c r="C18" s="247" t="s">
        <v>758</v>
      </c>
      <c r="D18" s="10"/>
      <c r="E18" s="254">
        <v>412585</v>
      </c>
      <c r="F18" s="253">
        <v>0</v>
      </c>
      <c r="G18" s="253">
        <v>0</v>
      </c>
    </row>
    <row r="19" spans="1:7" ht="45.75" customHeight="1">
      <c r="A19" s="248" t="s">
        <v>757</v>
      </c>
      <c r="B19" s="247" t="s">
        <v>756</v>
      </c>
      <c r="C19" s="247" t="s">
        <v>756</v>
      </c>
      <c r="D19" s="10"/>
      <c r="E19" s="254">
        <v>412585</v>
      </c>
      <c r="F19" s="253">
        <v>0</v>
      </c>
      <c r="G19" s="253">
        <v>0</v>
      </c>
    </row>
    <row r="20" spans="1:7" ht="37.5" customHeight="1">
      <c r="A20" s="248" t="s">
        <v>755</v>
      </c>
      <c r="B20" s="247" t="s">
        <v>754</v>
      </c>
      <c r="C20" s="247" t="s">
        <v>754</v>
      </c>
      <c r="D20" s="10"/>
      <c r="E20" s="254">
        <v>412585</v>
      </c>
      <c r="F20" s="253">
        <v>0</v>
      </c>
      <c r="G20" s="253">
        <v>0</v>
      </c>
    </row>
    <row r="21" spans="1:7" ht="40.5">
      <c r="A21" s="248" t="s">
        <v>753</v>
      </c>
      <c r="B21" s="247" t="s">
        <v>752</v>
      </c>
      <c r="C21" s="247" t="s">
        <v>752</v>
      </c>
      <c r="D21" s="10"/>
      <c r="E21" s="254">
        <v>412585</v>
      </c>
      <c r="F21" s="253">
        <v>0</v>
      </c>
      <c r="G21" s="253">
        <v>0</v>
      </c>
    </row>
    <row r="22" spans="1:7" ht="40.5">
      <c r="A22" s="248" t="s">
        <v>751</v>
      </c>
      <c r="B22" s="247" t="s">
        <v>750</v>
      </c>
      <c r="C22" s="247" t="s">
        <v>750</v>
      </c>
      <c r="D22" s="10"/>
      <c r="E22" s="254">
        <v>412585</v>
      </c>
      <c r="F22" s="253">
        <v>0</v>
      </c>
      <c r="G22" s="253">
        <v>0</v>
      </c>
    </row>
    <row r="23" spans="1:7" ht="27">
      <c r="A23" s="248" t="s">
        <v>749</v>
      </c>
      <c r="B23" s="247" t="s">
        <v>748</v>
      </c>
      <c r="C23" s="247" t="s">
        <v>748</v>
      </c>
      <c r="D23" s="10"/>
      <c r="E23" s="254">
        <v>412585</v>
      </c>
      <c r="F23" s="253">
        <v>0</v>
      </c>
      <c r="G23" s="253">
        <v>0</v>
      </c>
    </row>
    <row r="24" spans="1:7" ht="40.5">
      <c r="A24" s="248" t="s">
        <v>747</v>
      </c>
      <c r="B24" s="247" t="s">
        <v>746</v>
      </c>
      <c r="C24" s="247" t="s">
        <v>746</v>
      </c>
      <c r="D24" s="10"/>
      <c r="E24" s="254">
        <v>412585</v>
      </c>
      <c r="F24" s="253">
        <v>0</v>
      </c>
      <c r="G24" s="253">
        <v>0</v>
      </c>
    </row>
    <row r="25" spans="1:7" ht="51.75" customHeight="1">
      <c r="A25" s="248" t="s">
        <v>745</v>
      </c>
      <c r="B25" s="247" t="s">
        <v>744</v>
      </c>
      <c r="C25" s="247" t="s">
        <v>744</v>
      </c>
      <c r="D25" s="10"/>
      <c r="E25" s="254">
        <v>412585</v>
      </c>
      <c r="F25" s="253">
        <v>0</v>
      </c>
      <c r="G25" s="253">
        <v>0</v>
      </c>
    </row>
    <row r="26" spans="1:7" ht="27" customHeight="1">
      <c r="A26" s="248" t="s">
        <v>743</v>
      </c>
      <c r="B26" s="247" t="s">
        <v>742</v>
      </c>
      <c r="C26" s="247" t="s">
        <v>742</v>
      </c>
      <c r="D26" s="10"/>
      <c r="E26" s="254">
        <v>412585</v>
      </c>
      <c r="F26" s="253">
        <v>0</v>
      </c>
      <c r="G26" s="253">
        <v>0</v>
      </c>
    </row>
    <row r="27" spans="1:7" ht="45" customHeight="1">
      <c r="A27" s="250" t="s">
        <v>741</v>
      </c>
      <c r="B27" s="252" t="s">
        <v>740</v>
      </c>
      <c r="C27" s="252" t="s">
        <v>740</v>
      </c>
      <c r="D27" s="11"/>
      <c r="E27" s="256">
        <v>412585</v>
      </c>
      <c r="F27" s="255">
        <v>0</v>
      </c>
      <c r="G27" s="255">
        <v>0</v>
      </c>
    </row>
    <row r="28" spans="1:7" ht="48" customHeight="1">
      <c r="A28" s="248" t="s">
        <v>739</v>
      </c>
      <c r="B28" s="247" t="s">
        <v>738</v>
      </c>
      <c r="C28" s="247" t="s">
        <v>738</v>
      </c>
      <c r="D28" s="10"/>
      <c r="E28" s="254">
        <v>412585</v>
      </c>
      <c r="F28" s="253">
        <v>0</v>
      </c>
      <c r="G28" s="253">
        <v>0</v>
      </c>
    </row>
    <row r="29" spans="1:7" ht="66" customHeight="1">
      <c r="A29" s="248" t="s">
        <v>737</v>
      </c>
      <c r="B29" s="247" t="s">
        <v>736</v>
      </c>
      <c r="C29" s="247" t="s">
        <v>736</v>
      </c>
      <c r="D29" s="10"/>
      <c r="E29" s="254">
        <v>412585</v>
      </c>
      <c r="F29" s="253">
        <v>0</v>
      </c>
      <c r="G29" s="253">
        <v>0</v>
      </c>
    </row>
    <row r="30" spans="1:7" ht="59.25" customHeight="1">
      <c r="A30" s="248" t="s">
        <v>735</v>
      </c>
      <c r="B30" s="247" t="s">
        <v>734</v>
      </c>
      <c r="C30" s="247" t="s">
        <v>734</v>
      </c>
      <c r="D30" s="10"/>
      <c r="E30" s="254">
        <v>412585</v>
      </c>
      <c r="F30" s="253">
        <v>0</v>
      </c>
      <c r="G30" s="253">
        <v>0</v>
      </c>
    </row>
    <row r="31" spans="1:7" ht="71.25" customHeight="1">
      <c r="A31" s="248" t="s">
        <v>733</v>
      </c>
      <c r="B31" s="247" t="s">
        <v>732</v>
      </c>
      <c r="C31" s="247" t="s">
        <v>732</v>
      </c>
      <c r="D31" s="10"/>
      <c r="E31" s="254">
        <v>412585</v>
      </c>
      <c r="F31" s="253">
        <v>0</v>
      </c>
      <c r="G31" s="253">
        <v>0</v>
      </c>
    </row>
    <row r="32" spans="1:7" ht="53.25" customHeight="1">
      <c r="A32" s="248" t="s">
        <v>731</v>
      </c>
      <c r="B32" s="247" t="s">
        <v>730</v>
      </c>
      <c r="C32" s="247" t="s">
        <v>730</v>
      </c>
      <c r="D32" s="10"/>
      <c r="E32" s="254">
        <v>412585</v>
      </c>
      <c r="F32" s="253">
        <v>0</v>
      </c>
      <c r="G32" s="253">
        <v>0</v>
      </c>
    </row>
    <row r="33" spans="1:7" ht="61.5" customHeight="1">
      <c r="A33" s="248" t="s">
        <v>729</v>
      </c>
      <c r="B33" s="247" t="s">
        <v>728</v>
      </c>
      <c r="C33" s="247" t="s">
        <v>728</v>
      </c>
      <c r="D33" s="10"/>
      <c r="E33" s="254">
        <v>412585</v>
      </c>
      <c r="F33" s="253">
        <v>0</v>
      </c>
      <c r="G33" s="253">
        <v>0</v>
      </c>
    </row>
    <row r="34" spans="1:7" ht="28.5" customHeight="1">
      <c r="A34" s="248" t="s">
        <v>727</v>
      </c>
      <c r="B34" s="247" t="s">
        <v>726</v>
      </c>
      <c r="C34" s="247" t="s">
        <v>726</v>
      </c>
      <c r="D34" s="10"/>
      <c r="E34" s="254">
        <v>412585</v>
      </c>
      <c r="F34" s="253">
        <v>0</v>
      </c>
      <c r="G34" s="253">
        <v>0</v>
      </c>
    </row>
    <row r="35" spans="1:7" ht="30.75" customHeight="1">
      <c r="A35" s="250" t="s">
        <v>725</v>
      </c>
      <c r="B35" s="252" t="s">
        <v>724</v>
      </c>
      <c r="C35" s="252" t="s">
        <v>724</v>
      </c>
      <c r="D35" s="11"/>
      <c r="E35" s="256">
        <v>412585</v>
      </c>
      <c r="F35" s="255">
        <v>0</v>
      </c>
      <c r="G35" s="255">
        <v>0</v>
      </c>
    </row>
    <row r="36" spans="1:7" ht="39" customHeight="1">
      <c r="A36" s="248" t="s">
        <v>723</v>
      </c>
      <c r="B36" s="247" t="s">
        <v>722</v>
      </c>
      <c r="C36" s="247" t="s">
        <v>722</v>
      </c>
      <c r="D36" s="10"/>
      <c r="E36" s="254">
        <v>412585</v>
      </c>
      <c r="F36" s="253">
        <v>0</v>
      </c>
      <c r="G36" s="253">
        <v>0</v>
      </c>
    </row>
    <row r="37" spans="1:7" ht="48.75" customHeight="1">
      <c r="A37" s="248" t="s">
        <v>721</v>
      </c>
      <c r="B37" s="247" t="s">
        <v>720</v>
      </c>
      <c r="C37" s="247" t="s">
        <v>720</v>
      </c>
      <c r="D37" s="10"/>
      <c r="E37" s="254">
        <v>412585</v>
      </c>
      <c r="F37" s="253">
        <v>0</v>
      </c>
      <c r="G37" s="253">
        <v>0</v>
      </c>
    </row>
    <row r="38" spans="1:7" ht="41.25" customHeight="1">
      <c r="A38" s="248" t="s">
        <v>719</v>
      </c>
      <c r="B38" s="247" t="s">
        <v>718</v>
      </c>
      <c r="C38" s="247" t="s">
        <v>718</v>
      </c>
      <c r="D38" s="10"/>
      <c r="E38" s="249">
        <v>412585</v>
      </c>
      <c r="F38" s="248">
        <v>0</v>
      </c>
      <c r="G38" s="248">
        <v>0</v>
      </c>
    </row>
    <row r="39" spans="1:7" ht="62.25" customHeight="1">
      <c r="A39" s="248" t="s">
        <v>717</v>
      </c>
      <c r="B39" s="247" t="s">
        <v>716</v>
      </c>
      <c r="C39" s="247" t="s">
        <v>716</v>
      </c>
      <c r="D39" s="10"/>
      <c r="E39" s="249">
        <v>412585</v>
      </c>
      <c r="F39" s="248">
        <v>0</v>
      </c>
      <c r="G39" s="248">
        <v>0</v>
      </c>
    </row>
    <row r="40" spans="1:7" ht="45" customHeight="1">
      <c r="A40" s="248" t="s">
        <v>715</v>
      </c>
      <c r="B40" s="247" t="s">
        <v>714</v>
      </c>
      <c r="C40" s="247" t="s">
        <v>714</v>
      </c>
      <c r="D40" s="10"/>
      <c r="E40" s="249">
        <v>412585</v>
      </c>
      <c r="F40" s="248">
        <v>0</v>
      </c>
      <c r="G40" s="248">
        <v>0</v>
      </c>
    </row>
    <row r="41" spans="1:7" ht="34.5" customHeight="1">
      <c r="A41" s="248" t="s">
        <v>713</v>
      </c>
      <c r="B41" s="247" t="s">
        <v>712</v>
      </c>
      <c r="C41" s="247" t="s">
        <v>712</v>
      </c>
      <c r="D41" s="10"/>
      <c r="E41" s="249">
        <v>412585</v>
      </c>
      <c r="F41" s="248">
        <v>0</v>
      </c>
      <c r="G41" s="248">
        <v>0</v>
      </c>
    </row>
    <row r="42" spans="1:7" ht="51" customHeight="1">
      <c r="A42" s="248" t="s">
        <v>711</v>
      </c>
      <c r="B42" s="247" t="s">
        <v>710</v>
      </c>
      <c r="C42" s="247" t="s">
        <v>710</v>
      </c>
      <c r="D42" s="10"/>
      <c r="E42" s="249">
        <v>412585</v>
      </c>
      <c r="F42" s="248">
        <v>0</v>
      </c>
      <c r="G42" s="248">
        <v>0</v>
      </c>
    </row>
    <row r="43" spans="1:7" ht="45.75" customHeight="1">
      <c r="A43" s="248" t="s">
        <v>709</v>
      </c>
      <c r="B43" s="247" t="s">
        <v>708</v>
      </c>
      <c r="C43" s="247" t="s">
        <v>708</v>
      </c>
      <c r="D43" s="10"/>
      <c r="E43" s="249">
        <v>412585</v>
      </c>
      <c r="F43" s="248">
        <v>0</v>
      </c>
      <c r="G43" s="248">
        <v>0</v>
      </c>
    </row>
    <row r="44" spans="1:7" ht="49.5" customHeight="1">
      <c r="A44" s="250" t="s">
        <v>707</v>
      </c>
      <c r="B44" s="252" t="s">
        <v>706</v>
      </c>
      <c r="C44" s="252" t="s">
        <v>706</v>
      </c>
      <c r="D44" s="11"/>
      <c r="E44" s="251">
        <v>412585</v>
      </c>
      <c r="F44" s="250">
        <v>0</v>
      </c>
      <c r="G44" s="250">
        <v>0</v>
      </c>
    </row>
    <row r="45" spans="1:7" ht="65.25" customHeight="1">
      <c r="A45" s="248" t="s">
        <v>705</v>
      </c>
      <c r="B45" s="247" t="s">
        <v>704</v>
      </c>
      <c r="C45" s="247" t="s">
        <v>704</v>
      </c>
      <c r="D45" s="10"/>
      <c r="E45" s="249">
        <v>412585</v>
      </c>
      <c r="F45" s="248">
        <v>0</v>
      </c>
      <c r="G45" s="248">
        <v>0</v>
      </c>
    </row>
    <row r="46" spans="1:7" ht="83.25" customHeight="1">
      <c r="A46" s="248" t="s">
        <v>703</v>
      </c>
      <c r="B46" s="247" t="s">
        <v>702</v>
      </c>
      <c r="C46" s="247" t="s">
        <v>702</v>
      </c>
      <c r="D46" s="10"/>
      <c r="E46" s="249">
        <v>412585</v>
      </c>
      <c r="F46" s="248">
        <v>0</v>
      </c>
      <c r="G46" s="248">
        <v>0</v>
      </c>
    </row>
    <row r="47" spans="1:7" ht="64.5" customHeight="1">
      <c r="A47" s="248" t="s">
        <v>701</v>
      </c>
      <c r="B47" s="247" t="s">
        <v>700</v>
      </c>
      <c r="C47" s="247" t="s">
        <v>700</v>
      </c>
      <c r="D47" s="10"/>
      <c r="E47" s="249">
        <v>412585</v>
      </c>
      <c r="F47" s="248">
        <v>0</v>
      </c>
      <c r="G47" s="248">
        <v>0</v>
      </c>
    </row>
    <row r="48" spans="1:7" ht="56.25" customHeight="1">
      <c r="A48" s="248" t="s">
        <v>699</v>
      </c>
      <c r="B48" s="247" t="s">
        <v>698</v>
      </c>
      <c r="C48" s="247" t="s">
        <v>698</v>
      </c>
      <c r="D48" s="10"/>
      <c r="E48" s="249">
        <v>412585</v>
      </c>
      <c r="F48" s="248">
        <v>0</v>
      </c>
      <c r="G48" s="248">
        <v>0</v>
      </c>
    </row>
    <row r="49" spans="1:7" ht="113.25" customHeight="1">
      <c r="A49" s="248" t="s">
        <v>697</v>
      </c>
      <c r="B49" s="247" t="s">
        <v>696</v>
      </c>
      <c r="C49" s="247" t="s">
        <v>696</v>
      </c>
      <c r="D49" s="10"/>
      <c r="E49" s="249">
        <v>412585</v>
      </c>
      <c r="F49" s="248">
        <v>0</v>
      </c>
      <c r="G49" s="248">
        <v>0</v>
      </c>
    </row>
    <row r="50" spans="1:7" ht="41.25" customHeight="1">
      <c r="A50" s="250" t="s">
        <v>695</v>
      </c>
      <c r="B50" s="252" t="s">
        <v>694</v>
      </c>
      <c r="C50" s="252" t="s">
        <v>694</v>
      </c>
      <c r="D50" s="11"/>
      <c r="E50" s="251">
        <v>412585</v>
      </c>
      <c r="F50" s="250">
        <v>0</v>
      </c>
      <c r="G50" s="250">
        <v>0</v>
      </c>
    </row>
    <row r="51" spans="1:7" ht="58.5" customHeight="1">
      <c r="A51" s="248" t="s">
        <v>693</v>
      </c>
      <c r="B51" s="247" t="s">
        <v>692</v>
      </c>
      <c r="C51" s="247" t="s">
        <v>692</v>
      </c>
      <c r="D51" s="10"/>
      <c r="E51" s="249">
        <v>412585</v>
      </c>
      <c r="F51" s="248">
        <v>0</v>
      </c>
      <c r="G51" s="248">
        <v>0</v>
      </c>
    </row>
    <row r="52" spans="1:7" ht="60.75" customHeight="1">
      <c r="A52" s="248" t="s">
        <v>691</v>
      </c>
      <c r="B52" s="247" t="s">
        <v>690</v>
      </c>
      <c r="C52" s="247" t="s">
        <v>690</v>
      </c>
      <c r="D52" s="10"/>
      <c r="E52" s="249">
        <v>412585</v>
      </c>
      <c r="F52" s="248">
        <v>0</v>
      </c>
      <c r="G52" s="248">
        <v>0</v>
      </c>
    </row>
    <row r="53" spans="1:7" ht="57.75" customHeight="1">
      <c r="A53" s="248" t="s">
        <v>689</v>
      </c>
      <c r="B53" s="247" t="s">
        <v>688</v>
      </c>
      <c r="C53" s="247" t="s">
        <v>688</v>
      </c>
      <c r="D53" s="10"/>
      <c r="E53" s="249">
        <v>412585</v>
      </c>
      <c r="F53" s="248">
        <v>0</v>
      </c>
      <c r="G53" s="248">
        <v>0</v>
      </c>
    </row>
    <row r="54" spans="1:7" ht="63" customHeight="1">
      <c r="A54" s="248" t="s">
        <v>687</v>
      </c>
      <c r="B54" s="247" t="s">
        <v>686</v>
      </c>
      <c r="C54" s="247" t="s">
        <v>686</v>
      </c>
      <c r="D54" s="10"/>
      <c r="E54" s="249">
        <v>412585</v>
      </c>
      <c r="F54" s="248">
        <v>0</v>
      </c>
      <c r="G54" s="248">
        <v>0</v>
      </c>
    </row>
    <row r="55" spans="1:7" ht="42" customHeight="1">
      <c r="A55" s="248" t="s">
        <v>685</v>
      </c>
      <c r="B55" s="247" t="s">
        <v>684</v>
      </c>
      <c r="C55" s="247" t="s">
        <v>684</v>
      </c>
      <c r="D55" s="10"/>
      <c r="E55" s="249">
        <v>412585</v>
      </c>
      <c r="F55" s="248">
        <v>0</v>
      </c>
      <c r="G55" s="248">
        <v>0</v>
      </c>
    </row>
    <row r="56" spans="1:7" ht="64.5" customHeight="1">
      <c r="A56" s="248" t="s">
        <v>683</v>
      </c>
      <c r="B56" s="247" t="s">
        <v>682</v>
      </c>
      <c r="C56" s="247" t="s">
        <v>682</v>
      </c>
      <c r="D56" s="10"/>
      <c r="E56" s="249">
        <v>412585</v>
      </c>
      <c r="F56" s="248">
        <v>0</v>
      </c>
      <c r="G56" s="248">
        <v>0</v>
      </c>
    </row>
    <row r="57" spans="1:7" ht="46.5" customHeight="1">
      <c r="A57" s="250" t="s">
        <v>681</v>
      </c>
      <c r="B57" s="252" t="s">
        <v>680</v>
      </c>
      <c r="C57" s="252" t="s">
        <v>680</v>
      </c>
      <c r="D57" s="11"/>
      <c r="E57" s="251">
        <v>412585</v>
      </c>
      <c r="F57" s="250">
        <v>0</v>
      </c>
      <c r="G57" s="250">
        <v>0</v>
      </c>
    </row>
    <row r="58" spans="1:7" ht="60.75" customHeight="1">
      <c r="A58" s="248" t="s">
        <v>679</v>
      </c>
      <c r="B58" s="247" t="s">
        <v>678</v>
      </c>
      <c r="C58" s="247" t="s">
        <v>678</v>
      </c>
      <c r="D58" s="10"/>
      <c r="E58" s="249">
        <v>412585</v>
      </c>
      <c r="F58" s="248">
        <v>0</v>
      </c>
      <c r="G58" s="248">
        <v>0</v>
      </c>
    </row>
    <row r="59" spans="1:7" ht="58.5" customHeight="1">
      <c r="A59" s="248" t="s">
        <v>677</v>
      </c>
      <c r="B59" s="247" t="s">
        <v>676</v>
      </c>
      <c r="C59" s="247" t="s">
        <v>676</v>
      </c>
      <c r="D59" s="10"/>
      <c r="E59" s="249">
        <v>412585</v>
      </c>
      <c r="F59" s="248">
        <v>0</v>
      </c>
      <c r="G59" s="248">
        <v>0</v>
      </c>
    </row>
    <row r="60" spans="1:7" ht="20.25" customHeight="1">
      <c r="A60" s="248" t="s">
        <v>675</v>
      </c>
      <c r="B60" s="247" t="s">
        <v>674</v>
      </c>
      <c r="C60" s="247" t="s">
        <v>674</v>
      </c>
      <c r="D60" s="10"/>
      <c r="E60" s="249">
        <v>412585</v>
      </c>
      <c r="F60" s="248">
        <v>0</v>
      </c>
      <c r="G60" s="248">
        <v>0</v>
      </c>
    </row>
    <row r="61" spans="1:7" ht="42" customHeight="1">
      <c r="A61" s="248" t="s">
        <v>673</v>
      </c>
      <c r="B61" s="247" t="s">
        <v>672</v>
      </c>
      <c r="C61" s="247" t="s">
        <v>672</v>
      </c>
      <c r="D61" s="10"/>
      <c r="E61" s="249">
        <v>412585</v>
      </c>
      <c r="F61" s="248">
        <v>0</v>
      </c>
      <c r="G61" s="248">
        <v>0</v>
      </c>
    </row>
    <row r="62" spans="1:7" ht="23.25" customHeight="1">
      <c r="A62" s="248" t="s">
        <v>671</v>
      </c>
      <c r="B62" s="247" t="s">
        <v>670</v>
      </c>
      <c r="C62" s="247" t="s">
        <v>670</v>
      </c>
      <c r="D62" s="10"/>
      <c r="E62" s="249">
        <v>412585</v>
      </c>
      <c r="F62" s="248">
        <v>0</v>
      </c>
      <c r="G62" s="248">
        <v>0</v>
      </c>
    </row>
    <row r="63" spans="1:7" ht="48.75" customHeight="1">
      <c r="A63" s="248" t="s">
        <v>669</v>
      </c>
      <c r="B63" s="247" t="s">
        <v>668</v>
      </c>
      <c r="C63" s="247" t="s">
        <v>668</v>
      </c>
      <c r="D63" s="10"/>
      <c r="E63" s="249">
        <v>412585</v>
      </c>
      <c r="F63" s="248">
        <v>0</v>
      </c>
      <c r="G63" s="248">
        <v>0</v>
      </c>
    </row>
    <row r="64" spans="1:7" ht="48" customHeight="1">
      <c r="A64" s="248" t="s">
        <v>667</v>
      </c>
      <c r="B64" s="247" t="s">
        <v>666</v>
      </c>
      <c r="C64" s="247" t="s">
        <v>666</v>
      </c>
      <c r="D64" s="10"/>
      <c r="E64" s="249">
        <v>412585</v>
      </c>
      <c r="F64" s="248">
        <v>0</v>
      </c>
      <c r="G64" s="248">
        <v>0</v>
      </c>
    </row>
    <row r="65" spans="1:7" ht="66.75" customHeight="1">
      <c r="A65" s="248" t="s">
        <v>665</v>
      </c>
      <c r="B65" s="247" t="s">
        <v>664</v>
      </c>
      <c r="C65" s="247" t="s">
        <v>664</v>
      </c>
      <c r="D65" s="10"/>
      <c r="E65" s="249">
        <v>412585</v>
      </c>
      <c r="F65" s="248">
        <v>0</v>
      </c>
      <c r="G65" s="248">
        <v>0</v>
      </c>
    </row>
    <row r="66" spans="1:7" ht="48.75" customHeight="1">
      <c r="A66" s="250" t="s">
        <v>663</v>
      </c>
      <c r="B66" s="252" t="s">
        <v>662</v>
      </c>
      <c r="C66" s="252" t="s">
        <v>662</v>
      </c>
      <c r="D66" s="11"/>
      <c r="E66" s="251">
        <v>412585</v>
      </c>
      <c r="F66" s="250">
        <v>0</v>
      </c>
      <c r="G66" s="250">
        <v>0</v>
      </c>
    </row>
    <row r="67" spans="1:7" ht="51.75" customHeight="1">
      <c r="A67" s="248" t="s">
        <v>661</v>
      </c>
      <c r="B67" s="247" t="s">
        <v>660</v>
      </c>
      <c r="C67" s="247" t="s">
        <v>660</v>
      </c>
      <c r="D67" s="10"/>
      <c r="E67" s="249">
        <v>412585</v>
      </c>
      <c r="F67" s="248">
        <v>0</v>
      </c>
      <c r="G67" s="248">
        <v>0</v>
      </c>
    </row>
    <row r="68" spans="1:7" ht="59.25" customHeight="1">
      <c r="A68" s="248" t="s">
        <v>659</v>
      </c>
      <c r="B68" s="247" t="s">
        <v>658</v>
      </c>
      <c r="C68" s="247" t="s">
        <v>658</v>
      </c>
      <c r="D68" s="10"/>
      <c r="E68" s="249">
        <v>412585</v>
      </c>
      <c r="F68" s="248">
        <v>0</v>
      </c>
      <c r="G68" s="248">
        <v>0</v>
      </c>
    </row>
    <row r="69" spans="1:7" ht="59.25" customHeight="1">
      <c r="A69" s="248" t="s">
        <v>657</v>
      </c>
      <c r="B69" s="247" t="s">
        <v>656</v>
      </c>
      <c r="C69" s="247" t="s">
        <v>656</v>
      </c>
      <c r="D69" s="10"/>
      <c r="E69" s="249">
        <v>412585</v>
      </c>
      <c r="F69" s="248">
        <v>0</v>
      </c>
      <c r="G69" s="248">
        <v>0</v>
      </c>
    </row>
    <row r="70" spans="1:7" ht="84" customHeight="1">
      <c r="A70" s="248" t="s">
        <v>655</v>
      </c>
      <c r="B70" s="247" t="s">
        <v>654</v>
      </c>
      <c r="C70" s="247" t="s">
        <v>654</v>
      </c>
      <c r="D70" s="10"/>
      <c r="E70" s="249">
        <v>412585</v>
      </c>
      <c r="F70" s="248">
        <v>0</v>
      </c>
      <c r="G70" s="248">
        <v>0</v>
      </c>
    </row>
    <row r="71" spans="1:7" ht="44.25" customHeight="1">
      <c r="A71" s="248" t="s">
        <v>653</v>
      </c>
      <c r="B71" s="247" t="s">
        <v>652</v>
      </c>
      <c r="C71" s="247" t="s">
        <v>652</v>
      </c>
      <c r="D71" s="10"/>
      <c r="E71" s="249">
        <v>412585</v>
      </c>
      <c r="F71" s="248">
        <v>0</v>
      </c>
      <c r="G71" s="248">
        <v>0</v>
      </c>
    </row>
    <row r="72" spans="1:7" ht="42" customHeight="1">
      <c r="A72" s="248" t="s">
        <v>651</v>
      </c>
      <c r="B72" s="247" t="s">
        <v>650</v>
      </c>
      <c r="C72" s="247" t="s">
        <v>650</v>
      </c>
      <c r="D72" s="10"/>
      <c r="E72" s="249">
        <v>412585</v>
      </c>
      <c r="F72" s="248">
        <v>0</v>
      </c>
      <c r="G72" s="248">
        <v>0</v>
      </c>
    </row>
    <row r="73" spans="1:7" ht="27">
      <c r="A73" s="248" t="s">
        <v>649</v>
      </c>
      <c r="B73" s="247" t="s">
        <v>648</v>
      </c>
      <c r="C73" s="247" t="s">
        <v>648</v>
      </c>
      <c r="D73" s="10"/>
      <c r="E73" s="249">
        <v>412585</v>
      </c>
      <c r="F73" s="248">
        <v>0</v>
      </c>
      <c r="G73" s="248">
        <v>0</v>
      </c>
    </row>
    <row r="74" spans="1:7" ht="44.25" customHeight="1">
      <c r="A74" s="250" t="s">
        <v>647</v>
      </c>
      <c r="B74" s="252" t="s">
        <v>646</v>
      </c>
      <c r="C74" s="252" t="s">
        <v>646</v>
      </c>
      <c r="D74" s="11"/>
      <c r="E74" s="251">
        <v>412585</v>
      </c>
      <c r="F74" s="250">
        <v>0</v>
      </c>
      <c r="G74" s="250">
        <v>0</v>
      </c>
    </row>
    <row r="75" spans="1:7" ht="40.5" customHeight="1">
      <c r="A75" s="248" t="s">
        <v>645</v>
      </c>
      <c r="B75" s="247" t="s">
        <v>644</v>
      </c>
      <c r="C75" s="247" t="s">
        <v>644</v>
      </c>
      <c r="D75" s="10"/>
      <c r="E75" s="249">
        <v>412585</v>
      </c>
      <c r="F75" s="248">
        <v>0</v>
      </c>
      <c r="G75" s="248">
        <v>0</v>
      </c>
    </row>
    <row r="76" spans="1:7" ht="23.25" customHeight="1">
      <c r="A76" s="248" t="s">
        <v>643</v>
      </c>
      <c r="B76" s="247" t="s">
        <v>639</v>
      </c>
      <c r="C76" s="247" t="s">
        <v>639</v>
      </c>
      <c r="D76" s="10"/>
      <c r="E76" s="249">
        <v>412585</v>
      </c>
      <c r="F76" s="248">
        <v>0</v>
      </c>
      <c r="G76" s="248">
        <v>0</v>
      </c>
    </row>
    <row r="77" spans="1:7" ht="27" customHeight="1">
      <c r="A77" s="248" t="s">
        <v>642</v>
      </c>
      <c r="B77" s="247" t="s">
        <v>641</v>
      </c>
      <c r="C77" s="247" t="s">
        <v>641</v>
      </c>
      <c r="D77" s="10"/>
      <c r="E77" s="249">
        <v>412585</v>
      </c>
      <c r="F77" s="248">
        <v>0</v>
      </c>
      <c r="G77" s="248">
        <v>0</v>
      </c>
    </row>
    <row r="78" spans="1:7" ht="30" customHeight="1">
      <c r="A78" s="248" t="s">
        <v>640</v>
      </c>
      <c r="B78" s="247" t="s">
        <v>639</v>
      </c>
      <c r="C78" s="247" t="s">
        <v>639</v>
      </c>
      <c r="D78" s="10"/>
      <c r="E78" s="249">
        <v>412585</v>
      </c>
      <c r="F78" s="248">
        <v>0</v>
      </c>
      <c r="G78" s="248">
        <v>0</v>
      </c>
    </row>
    <row r="79" spans="1:7" ht="45.75" customHeight="1">
      <c r="A79" s="248" t="s">
        <v>638</v>
      </c>
      <c r="B79" s="247" t="s">
        <v>637</v>
      </c>
      <c r="C79" s="247" t="s">
        <v>637</v>
      </c>
      <c r="D79" s="10"/>
      <c r="E79" s="249">
        <v>412585</v>
      </c>
      <c r="F79" s="248">
        <v>0</v>
      </c>
      <c r="G79" s="248">
        <v>0</v>
      </c>
    </row>
    <row r="80" spans="1:7" ht="66.75" customHeight="1">
      <c r="A80" s="248" t="s">
        <v>636</v>
      </c>
      <c r="B80" s="247" t="s">
        <v>635</v>
      </c>
      <c r="C80" s="247" t="s">
        <v>635</v>
      </c>
      <c r="D80" s="10"/>
      <c r="E80" s="249">
        <v>412585</v>
      </c>
      <c r="F80" s="248">
        <v>0</v>
      </c>
      <c r="G80" s="248">
        <v>0</v>
      </c>
    </row>
    <row r="81" spans="1:7" ht="74.25" customHeight="1">
      <c r="A81" s="248" t="s">
        <v>634</v>
      </c>
      <c r="B81" s="247" t="s">
        <v>633</v>
      </c>
      <c r="C81" s="247" t="s">
        <v>633</v>
      </c>
      <c r="D81" s="10"/>
      <c r="E81" s="249">
        <v>412585</v>
      </c>
      <c r="F81" s="248">
        <v>0</v>
      </c>
      <c r="G81" s="248">
        <v>0</v>
      </c>
    </row>
    <row r="82" spans="1:7" ht="57.75" customHeight="1">
      <c r="A82" s="248" t="s">
        <v>632</v>
      </c>
      <c r="B82" s="247" t="s">
        <v>631</v>
      </c>
      <c r="C82" s="247" t="s">
        <v>631</v>
      </c>
      <c r="D82" s="10"/>
      <c r="E82" s="249">
        <v>412585</v>
      </c>
      <c r="F82" s="248">
        <v>0</v>
      </c>
      <c r="G82" s="248">
        <v>0</v>
      </c>
    </row>
    <row r="83" spans="1:7" ht="45.75" customHeight="1">
      <c r="A83" s="250" t="s">
        <v>630</v>
      </c>
      <c r="B83" s="252" t="s">
        <v>629</v>
      </c>
      <c r="C83" s="252" t="s">
        <v>629</v>
      </c>
      <c r="D83" s="11"/>
      <c r="E83" s="251">
        <v>412585</v>
      </c>
      <c r="F83" s="250">
        <v>0</v>
      </c>
      <c r="G83" s="250">
        <v>0</v>
      </c>
    </row>
    <row r="84" spans="1:7" ht="45" customHeight="1">
      <c r="A84" s="248" t="s">
        <v>628</v>
      </c>
      <c r="B84" s="247" t="s">
        <v>627</v>
      </c>
      <c r="C84" s="247" t="s">
        <v>627</v>
      </c>
      <c r="D84" s="10"/>
      <c r="E84" s="249">
        <v>412585</v>
      </c>
      <c r="F84" s="248">
        <v>0</v>
      </c>
      <c r="G84" s="248">
        <v>0</v>
      </c>
    </row>
    <row r="85" spans="1:7" ht="64.5" customHeight="1">
      <c r="A85" s="248" t="s">
        <v>626</v>
      </c>
      <c r="B85" s="247" t="s">
        <v>625</v>
      </c>
      <c r="C85" s="247" t="s">
        <v>625</v>
      </c>
      <c r="D85" s="10"/>
      <c r="E85" s="249">
        <v>412585</v>
      </c>
      <c r="F85" s="248">
        <v>0</v>
      </c>
      <c r="G85" s="248">
        <v>0</v>
      </c>
    </row>
    <row r="86" spans="1:7" ht="73.5" customHeight="1">
      <c r="A86" s="248" t="s">
        <v>624</v>
      </c>
      <c r="B86" s="247" t="s">
        <v>623</v>
      </c>
      <c r="C86" s="247" t="s">
        <v>623</v>
      </c>
      <c r="D86" s="10"/>
      <c r="E86" s="249">
        <v>412585</v>
      </c>
      <c r="F86" s="248">
        <v>0</v>
      </c>
      <c r="G86" s="248">
        <v>0</v>
      </c>
    </row>
    <row r="87" spans="1:7" ht="51" customHeight="1">
      <c r="A87" s="248" t="s">
        <v>622</v>
      </c>
      <c r="B87" s="247" t="s">
        <v>621</v>
      </c>
      <c r="C87" s="247" t="s">
        <v>621</v>
      </c>
      <c r="D87" s="10"/>
      <c r="E87" s="249">
        <v>412585</v>
      </c>
      <c r="F87" s="248">
        <v>0</v>
      </c>
      <c r="G87" s="248">
        <v>0</v>
      </c>
    </row>
    <row r="88" spans="1:7" ht="67.5" customHeight="1">
      <c r="A88" s="248" t="s">
        <v>620</v>
      </c>
      <c r="B88" s="247" t="s">
        <v>619</v>
      </c>
      <c r="C88" s="247" t="s">
        <v>619</v>
      </c>
      <c r="D88" s="10"/>
      <c r="E88" s="249">
        <v>412585</v>
      </c>
      <c r="F88" s="248">
        <v>0</v>
      </c>
      <c r="G88" s="248">
        <v>0</v>
      </c>
    </row>
    <row r="89" spans="1:7" ht="42" customHeight="1">
      <c r="A89" s="248" t="s">
        <v>618</v>
      </c>
      <c r="B89" s="247" t="s">
        <v>617</v>
      </c>
      <c r="C89" s="247" t="s">
        <v>617</v>
      </c>
      <c r="D89" s="10"/>
      <c r="E89" s="249">
        <v>412585</v>
      </c>
      <c r="F89" s="248">
        <v>0</v>
      </c>
      <c r="G89" s="248">
        <v>0</v>
      </c>
    </row>
    <row r="90" spans="1:7" ht="65.25" customHeight="1">
      <c r="A90" s="250" t="s">
        <v>616</v>
      </c>
      <c r="B90" s="252" t="s">
        <v>615</v>
      </c>
      <c r="C90" s="252" t="s">
        <v>615</v>
      </c>
      <c r="D90" s="11"/>
      <c r="E90" s="251">
        <v>412585</v>
      </c>
      <c r="F90" s="250">
        <v>0</v>
      </c>
      <c r="G90" s="250">
        <v>0</v>
      </c>
    </row>
    <row r="91" spans="1:7" ht="53.25" customHeight="1">
      <c r="A91" s="248" t="s">
        <v>614</v>
      </c>
      <c r="B91" s="247" t="s">
        <v>613</v>
      </c>
      <c r="C91" s="247" t="s">
        <v>613</v>
      </c>
      <c r="D91" s="10"/>
      <c r="E91" s="249">
        <v>412585</v>
      </c>
      <c r="F91" s="248">
        <v>0</v>
      </c>
      <c r="G91" s="248">
        <v>0</v>
      </c>
    </row>
    <row r="92" spans="1:7" ht="47.25" customHeight="1">
      <c r="A92" s="248" t="s">
        <v>612</v>
      </c>
      <c r="B92" s="247" t="s">
        <v>611</v>
      </c>
      <c r="C92" s="247" t="s">
        <v>611</v>
      </c>
      <c r="D92" s="10"/>
      <c r="E92" s="249">
        <v>412585</v>
      </c>
      <c r="F92" s="248">
        <v>0</v>
      </c>
      <c r="G92" s="248">
        <v>0</v>
      </c>
    </row>
    <row r="93" spans="1:7" ht="60.75" customHeight="1">
      <c r="A93" s="248" t="s">
        <v>610</v>
      </c>
      <c r="B93" s="247" t="s">
        <v>609</v>
      </c>
      <c r="C93" s="247" t="s">
        <v>609</v>
      </c>
      <c r="D93" s="10"/>
      <c r="E93" s="249">
        <v>412585</v>
      </c>
      <c r="F93" s="248">
        <v>0</v>
      </c>
      <c r="G93" s="248">
        <v>0</v>
      </c>
    </row>
    <row r="94" spans="1:7" ht="60.75" customHeight="1">
      <c r="A94" s="248" t="s">
        <v>608</v>
      </c>
      <c r="B94" s="247" t="s">
        <v>607</v>
      </c>
      <c r="C94" s="247" t="s">
        <v>607</v>
      </c>
      <c r="D94" s="10"/>
      <c r="E94" s="249">
        <v>412585</v>
      </c>
      <c r="F94" s="248">
        <v>0</v>
      </c>
      <c r="G94" s="248">
        <v>0</v>
      </c>
    </row>
    <row r="95" spans="1:7" ht="51.75" customHeight="1">
      <c r="A95" s="248" t="s">
        <v>606</v>
      </c>
      <c r="B95" s="247" t="s">
        <v>605</v>
      </c>
      <c r="C95" s="247" t="s">
        <v>605</v>
      </c>
      <c r="D95" s="10"/>
      <c r="E95" s="249">
        <v>412585</v>
      </c>
      <c r="F95" s="248">
        <v>0</v>
      </c>
      <c r="G95" s="248">
        <v>0</v>
      </c>
    </row>
    <row r="96" spans="1:7" ht="44.25" customHeight="1">
      <c r="A96" s="248" t="s">
        <v>604</v>
      </c>
      <c r="B96" s="247" t="s">
        <v>603</v>
      </c>
      <c r="C96" s="247" t="s">
        <v>603</v>
      </c>
      <c r="D96" s="10"/>
      <c r="E96" s="249">
        <v>412585</v>
      </c>
      <c r="F96" s="248">
        <v>0</v>
      </c>
      <c r="G96" s="248">
        <v>0</v>
      </c>
    </row>
    <row r="97" spans="1:7" ht="59.25" customHeight="1">
      <c r="A97" s="248" t="s">
        <v>602</v>
      </c>
      <c r="B97" s="247" t="s">
        <v>601</v>
      </c>
      <c r="C97" s="247" t="s">
        <v>601</v>
      </c>
      <c r="D97" s="10"/>
      <c r="E97" s="249">
        <v>412585</v>
      </c>
      <c r="F97" s="248">
        <v>0</v>
      </c>
      <c r="G97" s="248">
        <v>0</v>
      </c>
    </row>
    <row r="98" spans="1:7" ht="42.75" customHeight="1">
      <c r="A98" s="250" t="s">
        <v>600</v>
      </c>
      <c r="B98" s="252" t="s">
        <v>599</v>
      </c>
      <c r="C98" s="252" t="s">
        <v>599</v>
      </c>
      <c r="D98" s="11"/>
      <c r="E98" s="251">
        <v>412584</v>
      </c>
      <c r="F98" s="250">
        <v>0</v>
      </c>
      <c r="G98" s="250">
        <v>0</v>
      </c>
    </row>
    <row r="99" spans="1:7" ht="42" customHeight="1">
      <c r="A99" s="248" t="s">
        <v>598</v>
      </c>
      <c r="B99" s="247" t="s">
        <v>597</v>
      </c>
      <c r="C99" s="247" t="s">
        <v>597</v>
      </c>
      <c r="D99" s="10"/>
      <c r="E99" s="249">
        <v>412584</v>
      </c>
      <c r="F99" s="248">
        <v>0</v>
      </c>
      <c r="G99" s="248">
        <v>0</v>
      </c>
    </row>
    <row r="100" spans="1:7" ht="99.75" customHeight="1">
      <c r="A100" s="248" t="s">
        <v>596</v>
      </c>
      <c r="B100" s="247" t="s">
        <v>595</v>
      </c>
      <c r="C100" s="247" t="s">
        <v>595</v>
      </c>
      <c r="D100" s="10"/>
      <c r="E100" s="249">
        <v>412584</v>
      </c>
      <c r="F100" s="248">
        <v>0</v>
      </c>
      <c r="G100" s="248">
        <v>0</v>
      </c>
    </row>
    <row r="101" spans="1:7" ht="41.25" customHeight="1">
      <c r="A101" s="248" t="s">
        <v>594</v>
      </c>
      <c r="B101" s="247" t="s">
        <v>593</v>
      </c>
      <c r="C101" s="247" t="s">
        <v>593</v>
      </c>
      <c r="D101" s="10"/>
      <c r="E101" s="249">
        <v>412584</v>
      </c>
      <c r="F101" s="248">
        <v>0</v>
      </c>
      <c r="G101" s="248">
        <v>0</v>
      </c>
    </row>
    <row r="102" spans="1:7" ht="65.25" customHeight="1">
      <c r="A102" s="248" t="s">
        <v>592</v>
      </c>
      <c r="B102" s="247" t="s">
        <v>591</v>
      </c>
      <c r="C102" s="247" t="s">
        <v>591</v>
      </c>
      <c r="D102" s="10"/>
      <c r="E102" s="249">
        <v>412584</v>
      </c>
      <c r="F102" s="248">
        <v>0</v>
      </c>
      <c r="G102" s="248">
        <v>0</v>
      </c>
    </row>
    <row r="103" spans="1:7" ht="45" customHeight="1">
      <c r="A103" s="248" t="s">
        <v>590</v>
      </c>
      <c r="B103" s="247" t="s">
        <v>589</v>
      </c>
      <c r="C103" s="247" t="s">
        <v>589</v>
      </c>
      <c r="D103" s="10"/>
      <c r="E103" s="249">
        <v>412584</v>
      </c>
      <c r="F103" s="248">
        <v>0</v>
      </c>
      <c r="G103" s="248">
        <v>0</v>
      </c>
    </row>
    <row r="104" spans="1:7" ht="63" customHeight="1">
      <c r="A104" s="248" t="s">
        <v>588</v>
      </c>
      <c r="B104" s="247" t="s">
        <v>587</v>
      </c>
      <c r="C104" s="247" t="s">
        <v>587</v>
      </c>
      <c r="D104" s="10"/>
      <c r="E104" s="249">
        <v>412584</v>
      </c>
      <c r="F104" s="248">
        <v>0</v>
      </c>
      <c r="G104" s="248">
        <v>0</v>
      </c>
    </row>
    <row r="105" spans="1:7" ht="39.75" customHeight="1">
      <c r="A105" s="248" t="s">
        <v>586</v>
      </c>
      <c r="B105" s="247" t="s">
        <v>585</v>
      </c>
      <c r="C105" s="247" t="s">
        <v>585</v>
      </c>
      <c r="D105" s="10"/>
      <c r="E105" s="249">
        <v>412584</v>
      </c>
      <c r="F105" s="248">
        <v>0</v>
      </c>
      <c r="G105" s="248">
        <v>0</v>
      </c>
    </row>
    <row r="106" spans="1:7" ht="23.25" customHeight="1">
      <c r="A106" s="250" t="s">
        <v>584</v>
      </c>
      <c r="B106" s="252" t="s">
        <v>583</v>
      </c>
      <c r="C106" s="252" t="s">
        <v>583</v>
      </c>
      <c r="D106" s="11"/>
      <c r="E106" s="251">
        <v>412584</v>
      </c>
      <c r="F106" s="250">
        <v>0</v>
      </c>
      <c r="G106" s="250">
        <v>0</v>
      </c>
    </row>
    <row r="107" spans="1:7" ht="40.5" customHeight="1">
      <c r="A107" s="248" t="s">
        <v>582</v>
      </c>
      <c r="B107" s="247" t="s">
        <v>581</v>
      </c>
      <c r="C107" s="247" t="s">
        <v>581</v>
      </c>
      <c r="D107" s="10"/>
      <c r="E107" s="249">
        <v>412584</v>
      </c>
      <c r="F107" s="248">
        <v>0</v>
      </c>
      <c r="G107" s="248">
        <v>0</v>
      </c>
    </row>
    <row r="108" spans="1:7" ht="64.5" customHeight="1">
      <c r="A108" s="248" t="s">
        <v>580</v>
      </c>
      <c r="B108" s="247" t="s">
        <v>579</v>
      </c>
      <c r="C108" s="247" t="s">
        <v>579</v>
      </c>
      <c r="D108" s="10"/>
      <c r="E108" s="249">
        <v>412584</v>
      </c>
      <c r="F108" s="248">
        <v>0</v>
      </c>
      <c r="G108" s="248">
        <v>0</v>
      </c>
    </row>
    <row r="109" spans="1:7" ht="30.75" customHeight="1">
      <c r="A109" s="248" t="s">
        <v>578</v>
      </c>
      <c r="B109" s="247" t="s">
        <v>577</v>
      </c>
      <c r="C109" s="247" t="s">
        <v>577</v>
      </c>
      <c r="D109" s="10"/>
      <c r="E109" s="249">
        <v>412584</v>
      </c>
      <c r="F109" s="248">
        <v>0</v>
      </c>
      <c r="G109" s="248">
        <v>0</v>
      </c>
    </row>
    <row r="110" spans="1:7" ht="56.25" customHeight="1">
      <c r="A110" s="248" t="s">
        <v>576</v>
      </c>
      <c r="B110" s="247" t="s">
        <v>575</v>
      </c>
      <c r="C110" s="247" t="s">
        <v>575</v>
      </c>
      <c r="D110" s="10"/>
      <c r="E110" s="249">
        <v>412584</v>
      </c>
      <c r="F110" s="248">
        <v>0</v>
      </c>
      <c r="G110" s="248">
        <v>0</v>
      </c>
    </row>
    <row r="111" spans="1:7" ht="75.75" customHeight="1">
      <c r="A111" s="248" t="s">
        <v>574</v>
      </c>
      <c r="B111" s="247" t="s">
        <v>573</v>
      </c>
      <c r="C111" s="247" t="s">
        <v>573</v>
      </c>
      <c r="D111" s="10"/>
      <c r="E111" s="249">
        <v>412584</v>
      </c>
      <c r="F111" s="248">
        <v>0</v>
      </c>
      <c r="G111" s="248">
        <v>0</v>
      </c>
    </row>
    <row r="112" spans="1:7" ht="61.5" customHeight="1">
      <c r="A112" s="248" t="s">
        <v>572</v>
      </c>
      <c r="B112" s="247" t="s">
        <v>571</v>
      </c>
      <c r="C112" s="247" t="s">
        <v>571</v>
      </c>
      <c r="D112" s="10"/>
      <c r="E112" s="249">
        <v>412584</v>
      </c>
      <c r="F112" s="248">
        <v>0</v>
      </c>
      <c r="G112" s="248">
        <v>0</v>
      </c>
    </row>
    <row r="113" spans="1:7" ht="38.25" customHeight="1">
      <c r="A113" s="248" t="s">
        <v>570</v>
      </c>
      <c r="B113" s="247" t="s">
        <v>569</v>
      </c>
      <c r="C113" s="247" t="s">
        <v>569</v>
      </c>
      <c r="D113" s="10"/>
      <c r="E113" s="249">
        <v>412584</v>
      </c>
      <c r="F113" s="248">
        <v>0</v>
      </c>
      <c r="G113" s="248">
        <v>0</v>
      </c>
    </row>
    <row r="114" spans="1:7" ht="49.5" customHeight="1">
      <c r="A114" s="250" t="s">
        <v>568</v>
      </c>
      <c r="B114" s="252" t="s">
        <v>567</v>
      </c>
      <c r="C114" s="252" t="s">
        <v>567</v>
      </c>
      <c r="D114" s="11"/>
      <c r="E114" s="251">
        <v>412584</v>
      </c>
      <c r="F114" s="250">
        <v>0</v>
      </c>
      <c r="G114" s="250">
        <v>0</v>
      </c>
    </row>
    <row r="115" spans="1:7" ht="42.75" customHeight="1">
      <c r="A115" s="248" t="s">
        <v>566</v>
      </c>
      <c r="B115" s="247" t="s">
        <v>565</v>
      </c>
      <c r="C115" s="247" t="s">
        <v>565</v>
      </c>
      <c r="D115" s="10"/>
      <c r="E115" s="249">
        <v>412584</v>
      </c>
      <c r="F115" s="248">
        <v>0</v>
      </c>
      <c r="G115" s="248">
        <v>0</v>
      </c>
    </row>
    <row r="116" spans="1:7" ht="66.75" customHeight="1">
      <c r="A116" s="248" t="s">
        <v>564</v>
      </c>
      <c r="B116" s="247" t="s">
        <v>563</v>
      </c>
      <c r="C116" s="247" t="s">
        <v>563</v>
      </c>
      <c r="D116" s="10"/>
      <c r="E116" s="249">
        <v>412584</v>
      </c>
      <c r="F116" s="248">
        <v>0</v>
      </c>
      <c r="G116" s="248">
        <v>0</v>
      </c>
    </row>
    <row r="117" spans="1:7" ht="61.5" customHeight="1">
      <c r="A117" s="248" t="s">
        <v>562</v>
      </c>
      <c r="B117" s="247" t="s">
        <v>561</v>
      </c>
      <c r="C117" s="247" t="s">
        <v>561</v>
      </c>
      <c r="D117" s="10"/>
      <c r="E117" s="249">
        <v>412584</v>
      </c>
      <c r="F117" s="248">
        <v>0</v>
      </c>
      <c r="G117" s="248">
        <v>0</v>
      </c>
    </row>
    <row r="118" spans="1:7" ht="54.75" customHeight="1">
      <c r="A118" s="248" t="s">
        <v>560</v>
      </c>
      <c r="B118" s="247" t="s">
        <v>559</v>
      </c>
      <c r="C118" s="247" t="s">
        <v>559</v>
      </c>
      <c r="D118" s="10"/>
      <c r="E118" s="249">
        <v>412584</v>
      </c>
      <c r="F118" s="248">
        <v>0</v>
      </c>
      <c r="G118" s="248">
        <v>0</v>
      </c>
    </row>
    <row r="119" spans="1:7" ht="36.75" customHeight="1">
      <c r="A119" s="248" t="s">
        <v>558</v>
      </c>
      <c r="B119" s="247" t="s">
        <v>557</v>
      </c>
      <c r="C119" s="247" t="s">
        <v>557</v>
      </c>
      <c r="D119" s="10"/>
      <c r="E119" s="249">
        <v>412584</v>
      </c>
      <c r="F119" s="248">
        <v>0</v>
      </c>
      <c r="G119" s="248">
        <v>0</v>
      </c>
    </row>
    <row r="120" spans="1:7">
      <c r="A120" s="10"/>
      <c r="B120" s="247"/>
      <c r="C120" s="10"/>
      <c r="D120" s="10"/>
      <c r="E120" s="10"/>
      <c r="F120" s="10"/>
      <c r="G120" s="10"/>
    </row>
    <row r="121" spans="1:7">
      <c r="A121" s="10"/>
      <c r="B121" s="10"/>
      <c r="C121" s="10"/>
      <c r="D121" s="10"/>
      <c r="E121" s="10"/>
      <c r="F121" s="10"/>
      <c r="G121" s="10"/>
    </row>
    <row r="122" spans="1:7">
      <c r="A122" s="10"/>
      <c r="B122" s="247"/>
      <c r="C122" s="10"/>
      <c r="D122" s="10"/>
      <c r="E122" s="10"/>
      <c r="F122" s="10"/>
      <c r="G122" s="10"/>
    </row>
    <row r="123" spans="1:7">
      <c r="A123" s="10"/>
      <c r="B123" s="10"/>
      <c r="C123" s="10"/>
      <c r="D123" s="10"/>
      <c r="E123" s="10"/>
      <c r="F123" s="10"/>
      <c r="G123" s="10"/>
    </row>
    <row r="124" spans="1:7">
      <c r="A124" s="246" t="s">
        <v>556</v>
      </c>
      <c r="B124" s="10"/>
      <c r="C124" s="10"/>
      <c r="D124" s="10"/>
      <c r="E124" s="245">
        <f>SUM(E9:E123)</f>
        <v>45796913</v>
      </c>
      <c r="F124" s="245">
        <f>SUM(F9:F123)</f>
        <v>0</v>
      </c>
      <c r="G124" s="245">
        <f>SUM(G9:G123)</f>
        <v>0</v>
      </c>
    </row>
    <row r="125" spans="1:7">
      <c r="A125" s="10"/>
      <c r="B125" s="10"/>
      <c r="C125" s="10"/>
      <c r="D125" s="10"/>
      <c r="E125" s="10"/>
      <c r="F125" s="10"/>
      <c r="G125" s="10"/>
    </row>
    <row r="126" spans="1:7">
      <c r="A126" s="11"/>
      <c r="B126" s="11"/>
      <c r="C126" s="11"/>
      <c r="D126" s="11"/>
      <c r="E126" s="11"/>
      <c r="F126" s="11"/>
      <c r="G126" s="11"/>
    </row>
    <row r="127" spans="1:7">
      <c r="A127" s="244"/>
    </row>
    <row r="128" spans="1:7">
      <c r="A128" s="12"/>
      <c r="E128" s="60" t="e">
        <f>+E119*#REF!</f>
        <v>#REF!</v>
      </c>
    </row>
    <row r="130" spans="1:5">
      <c r="A130" s="5"/>
      <c r="E130" s="243"/>
    </row>
    <row r="131" spans="1:5">
      <c r="A131" s="7"/>
      <c r="E131" s="242"/>
    </row>
  </sheetData>
  <mergeCells count="8">
    <mergeCell ref="A1:G1"/>
    <mergeCell ref="A3:G3"/>
    <mergeCell ref="A4:G4"/>
    <mergeCell ref="E6:G6"/>
    <mergeCell ref="D6:D7"/>
    <mergeCell ref="A6:A7"/>
    <mergeCell ref="B6:B7"/>
    <mergeCell ref="C6:C7"/>
  </mergeCells>
  <printOptions horizontalCentered="1"/>
  <pageMargins left="0.39370078740157483" right="0.39370078740157483" top="1.6535433070866143" bottom="0.47244094488188981" header="0.19685039370078741" footer="0.19685039370078741"/>
  <pageSetup scale="79" orientation="landscape" r:id="rId1"/>
  <headerFooter scaleWithDoc="0">
    <oddHeader>&amp;C&amp;G</oddHeader>
    <oddFooter>&amp;C&amp;G</oddFooter>
  </headerFooter>
  <legacyDrawingHF r:id="rId2"/>
</worksheet>
</file>

<file path=xl/worksheets/sheet3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sheetPr>
  <dimension ref="A1:I37"/>
  <sheetViews>
    <sheetView showGridLines="0" view="pageLayout" topLeftCell="B1" zoomScaleNormal="100" workbookViewId="0">
      <selection activeCell="B4" sqref="B4:I4"/>
    </sheetView>
  </sheetViews>
  <sheetFormatPr baseColWidth="10" defaultRowHeight="13.5"/>
  <cols>
    <col min="1" max="1" width="3.28515625" style="531" customWidth="1"/>
    <col min="2" max="2" width="48.7109375" style="531" customWidth="1"/>
    <col min="3" max="3" width="2.7109375" style="531" customWidth="1"/>
    <col min="4" max="9" width="17.7109375" style="531" customWidth="1"/>
    <col min="10" max="16384" width="11.42578125" style="531"/>
  </cols>
  <sheetData>
    <row r="1" spans="1:9">
      <c r="A1" s="560"/>
    </row>
    <row r="2" spans="1:9">
      <c r="A2" s="561"/>
      <c r="B2" s="932" t="s">
        <v>808</v>
      </c>
      <c r="C2" s="933"/>
      <c r="D2" s="933"/>
      <c r="E2" s="933"/>
      <c r="F2" s="933"/>
      <c r="G2" s="933"/>
      <c r="H2" s="933"/>
      <c r="I2" s="934"/>
    </row>
    <row r="3" spans="1:9">
      <c r="A3" s="562"/>
      <c r="B3" s="935" t="s">
        <v>807</v>
      </c>
      <c r="C3" s="936"/>
      <c r="D3" s="936"/>
      <c r="E3" s="936"/>
      <c r="F3" s="936"/>
      <c r="G3" s="936"/>
      <c r="H3" s="936"/>
      <c r="I3" s="937"/>
    </row>
    <row r="4" spans="1:9">
      <c r="B4" s="935" t="s">
        <v>806</v>
      </c>
      <c r="C4" s="936"/>
      <c r="D4" s="936"/>
      <c r="E4" s="936"/>
      <c r="F4" s="936"/>
      <c r="G4" s="936"/>
      <c r="H4" s="936"/>
      <c r="I4" s="937"/>
    </row>
    <row r="5" spans="1:9">
      <c r="B5" s="935" t="s">
        <v>805</v>
      </c>
      <c r="C5" s="936"/>
      <c r="D5" s="936"/>
      <c r="E5" s="936"/>
      <c r="F5" s="936"/>
      <c r="G5" s="936"/>
      <c r="H5" s="936"/>
      <c r="I5" s="937"/>
    </row>
    <row r="6" spans="1:9">
      <c r="B6" s="935" t="s">
        <v>804</v>
      </c>
      <c r="C6" s="936"/>
      <c r="D6" s="936"/>
      <c r="E6" s="936"/>
      <c r="F6" s="936"/>
      <c r="G6" s="936"/>
      <c r="H6" s="936"/>
      <c r="I6" s="937"/>
    </row>
    <row r="7" spans="1:9">
      <c r="B7" s="273"/>
      <c r="C7" s="272"/>
      <c r="D7" s="272"/>
      <c r="E7" s="272"/>
      <c r="F7" s="272"/>
      <c r="G7" s="272"/>
      <c r="H7" s="272"/>
      <c r="I7" s="271"/>
    </row>
    <row r="8" spans="1:9">
      <c r="B8" s="935" t="s">
        <v>803</v>
      </c>
      <c r="C8" s="270"/>
      <c r="D8" s="931" t="s">
        <v>802</v>
      </c>
      <c r="E8" s="931"/>
      <c r="F8" s="931"/>
      <c r="G8" s="931"/>
      <c r="H8" s="931"/>
      <c r="I8" s="938" t="s">
        <v>801</v>
      </c>
    </row>
    <row r="9" spans="1:9">
      <c r="B9" s="935"/>
      <c r="C9" s="269"/>
      <c r="D9" s="936" t="s">
        <v>221</v>
      </c>
      <c r="E9" s="939" t="s">
        <v>800</v>
      </c>
      <c r="F9" s="931" t="s">
        <v>455</v>
      </c>
      <c r="G9" s="931" t="s">
        <v>799</v>
      </c>
      <c r="H9" s="931" t="s">
        <v>798</v>
      </c>
      <c r="I9" s="938"/>
    </row>
    <row r="10" spans="1:9">
      <c r="B10" s="935"/>
      <c r="C10" s="268"/>
      <c r="D10" s="936"/>
      <c r="E10" s="939"/>
      <c r="F10" s="931"/>
      <c r="G10" s="931"/>
      <c r="H10" s="931"/>
      <c r="I10" s="938"/>
    </row>
    <row r="11" spans="1:9">
      <c r="B11" s="267"/>
      <c r="C11" s="266"/>
      <c r="D11" s="265" t="s">
        <v>0</v>
      </c>
      <c r="E11" s="265" t="s">
        <v>1</v>
      </c>
      <c r="F11" s="265" t="s">
        <v>2</v>
      </c>
      <c r="G11" s="265" t="s">
        <v>6</v>
      </c>
      <c r="H11" s="265" t="s">
        <v>3</v>
      </c>
      <c r="I11" s="264" t="s">
        <v>4</v>
      </c>
    </row>
    <row r="12" spans="1:9">
      <c r="B12" s="260" t="s">
        <v>797</v>
      </c>
      <c r="C12" s="263"/>
      <c r="D12" s="581">
        <f>D13+D14+D15+D18+D19+D22</f>
        <v>935035866</v>
      </c>
      <c r="E12" s="582">
        <f t="shared" ref="E12:E22" si="0">F12-D12</f>
        <v>0</v>
      </c>
      <c r="F12" s="581">
        <f>F13+F14+F15+F18+F19+F22</f>
        <v>935035866</v>
      </c>
      <c r="G12" s="581">
        <f>G13+G14+G15+G18+G19+G22</f>
        <v>390062338.81000012</v>
      </c>
      <c r="H12" s="581">
        <f>H13+H14+H15+H18+H19+H22</f>
        <v>390062338.81000012</v>
      </c>
      <c r="I12" s="583">
        <f t="shared" ref="I12:I22" si="1">F12-G12</f>
        <v>544973527.18999982</v>
      </c>
    </row>
    <row r="13" spans="1:9">
      <c r="B13" s="584" t="s">
        <v>795</v>
      </c>
      <c r="C13" s="261"/>
      <c r="D13" s="585">
        <f>893502286+34533580</f>
        <v>928035866</v>
      </c>
      <c r="E13" s="586">
        <f t="shared" si="0"/>
        <v>0</v>
      </c>
      <c r="F13" s="585">
        <f>893502286+34533580</f>
        <v>928035866</v>
      </c>
      <c r="G13" s="585">
        <v>390062338.81000012</v>
      </c>
      <c r="H13" s="585">
        <v>390062338.81000012</v>
      </c>
      <c r="I13" s="587">
        <f t="shared" si="1"/>
        <v>537973527.18999982</v>
      </c>
    </row>
    <row r="14" spans="1:9">
      <c r="B14" s="584" t="s">
        <v>794</v>
      </c>
      <c r="C14" s="261"/>
      <c r="D14" s="588">
        <v>0</v>
      </c>
      <c r="E14" s="586">
        <f t="shared" si="0"/>
        <v>0</v>
      </c>
      <c r="F14" s="588">
        <v>0</v>
      </c>
      <c r="G14" s="588">
        <v>0</v>
      </c>
      <c r="H14" s="588">
        <v>0</v>
      </c>
      <c r="I14" s="587">
        <f t="shared" si="1"/>
        <v>0</v>
      </c>
    </row>
    <row r="15" spans="1:9">
      <c r="B15" s="584" t="s">
        <v>793</v>
      </c>
      <c r="C15" s="261"/>
      <c r="D15" s="588">
        <f>D16+D17</f>
        <v>0</v>
      </c>
      <c r="E15" s="586">
        <f t="shared" si="0"/>
        <v>0</v>
      </c>
      <c r="F15" s="588">
        <f>F16+F17</f>
        <v>0</v>
      </c>
      <c r="G15" s="588">
        <f>G16+G17</f>
        <v>0</v>
      </c>
      <c r="H15" s="588">
        <f>H16+H17</f>
        <v>0</v>
      </c>
      <c r="I15" s="587">
        <f t="shared" si="1"/>
        <v>0</v>
      </c>
    </row>
    <row r="16" spans="1:9">
      <c r="B16" s="262" t="s">
        <v>792</v>
      </c>
      <c r="C16" s="261"/>
      <c r="D16" s="588">
        <v>0</v>
      </c>
      <c r="E16" s="586">
        <f t="shared" si="0"/>
        <v>0</v>
      </c>
      <c r="F16" s="588">
        <v>0</v>
      </c>
      <c r="G16" s="588">
        <v>0</v>
      </c>
      <c r="H16" s="588">
        <v>0</v>
      </c>
      <c r="I16" s="587">
        <f t="shared" si="1"/>
        <v>0</v>
      </c>
    </row>
    <row r="17" spans="2:9">
      <c r="B17" s="262" t="s">
        <v>791</v>
      </c>
      <c r="C17" s="261"/>
      <c r="D17" s="588">
        <v>0</v>
      </c>
      <c r="E17" s="586">
        <f t="shared" si="0"/>
        <v>0</v>
      </c>
      <c r="F17" s="588">
        <v>0</v>
      </c>
      <c r="G17" s="588">
        <v>0</v>
      </c>
      <c r="H17" s="588">
        <v>0</v>
      </c>
      <c r="I17" s="587">
        <f t="shared" si="1"/>
        <v>0</v>
      </c>
    </row>
    <row r="18" spans="2:9">
      <c r="B18" s="584" t="s">
        <v>790</v>
      </c>
      <c r="C18" s="261"/>
      <c r="D18" s="588">
        <v>0</v>
      </c>
      <c r="E18" s="586">
        <f t="shared" si="0"/>
        <v>0</v>
      </c>
      <c r="F18" s="588">
        <v>0</v>
      </c>
      <c r="G18" s="588">
        <v>0</v>
      </c>
      <c r="H18" s="588">
        <v>0</v>
      </c>
      <c r="I18" s="587">
        <f t="shared" si="1"/>
        <v>0</v>
      </c>
    </row>
    <row r="19" spans="2:9" ht="22.5">
      <c r="B19" s="589" t="s">
        <v>789</v>
      </c>
      <c r="C19" s="261"/>
      <c r="D19" s="588">
        <f>D20+D21</f>
        <v>0</v>
      </c>
      <c r="E19" s="586">
        <f t="shared" si="0"/>
        <v>0</v>
      </c>
      <c r="F19" s="588">
        <f>F20+F21</f>
        <v>0</v>
      </c>
      <c r="G19" s="588">
        <f>G20+G21</f>
        <v>0</v>
      </c>
      <c r="H19" s="588">
        <f>H20+H21</f>
        <v>0</v>
      </c>
      <c r="I19" s="587">
        <f t="shared" si="1"/>
        <v>0</v>
      </c>
    </row>
    <row r="20" spans="2:9">
      <c r="B20" s="262" t="s">
        <v>788</v>
      </c>
      <c r="C20" s="261"/>
      <c r="D20" s="588">
        <v>0</v>
      </c>
      <c r="E20" s="586">
        <f t="shared" si="0"/>
        <v>0</v>
      </c>
      <c r="F20" s="588">
        <v>0</v>
      </c>
      <c r="G20" s="588">
        <v>0</v>
      </c>
      <c r="H20" s="588">
        <v>0</v>
      </c>
      <c r="I20" s="587">
        <f t="shared" si="1"/>
        <v>0</v>
      </c>
    </row>
    <row r="21" spans="2:9">
      <c r="B21" s="262" t="s">
        <v>787</v>
      </c>
      <c r="C21" s="261"/>
      <c r="D21" s="588">
        <v>0</v>
      </c>
      <c r="E21" s="586">
        <f t="shared" si="0"/>
        <v>0</v>
      </c>
      <c r="F21" s="588">
        <v>0</v>
      </c>
      <c r="G21" s="588">
        <v>0</v>
      </c>
      <c r="H21" s="588">
        <v>0</v>
      </c>
      <c r="I21" s="587">
        <f t="shared" si="1"/>
        <v>0</v>
      </c>
    </row>
    <row r="22" spans="2:9">
      <c r="B22" s="584" t="s">
        <v>786</v>
      </c>
      <c r="C22" s="261"/>
      <c r="D22" s="588">
        <v>7000000</v>
      </c>
      <c r="E22" s="586">
        <f t="shared" si="0"/>
        <v>0</v>
      </c>
      <c r="F22" s="588">
        <v>7000000</v>
      </c>
      <c r="G22" s="588">
        <v>0</v>
      </c>
      <c r="H22" s="588">
        <v>0</v>
      </c>
      <c r="I22" s="587">
        <f t="shared" si="1"/>
        <v>7000000</v>
      </c>
    </row>
    <row r="23" spans="2:9">
      <c r="B23" s="584"/>
      <c r="C23" s="261"/>
      <c r="D23" s="588"/>
      <c r="E23" s="582"/>
      <c r="F23" s="588"/>
      <c r="G23" s="588"/>
      <c r="H23" s="588"/>
      <c r="I23" s="583"/>
    </row>
    <row r="24" spans="2:9">
      <c r="B24" s="260" t="s">
        <v>796</v>
      </c>
      <c r="C24" s="263"/>
      <c r="D24" s="590">
        <f>D25+D26+D27+D30+D31+D34</f>
        <v>0</v>
      </c>
      <c r="E24" s="582"/>
      <c r="F24" s="590">
        <f>F25+F26+F27+F30+F31+F34</f>
        <v>0</v>
      </c>
      <c r="G24" s="590">
        <f>G25+G26+G27+G30+G31+G34</f>
        <v>0</v>
      </c>
      <c r="H24" s="590">
        <f>H25+H26+H27+H30+H31+H34</f>
        <v>0</v>
      </c>
      <c r="I24" s="583">
        <f t="shared" ref="I24:I34" si="2">F24-G24</f>
        <v>0</v>
      </c>
    </row>
    <row r="25" spans="2:9">
      <c r="B25" s="584" t="s">
        <v>795</v>
      </c>
      <c r="C25" s="261"/>
      <c r="D25" s="588"/>
      <c r="E25" s="582"/>
      <c r="F25" s="588"/>
      <c r="G25" s="588"/>
      <c r="H25" s="588"/>
      <c r="I25" s="587">
        <f t="shared" si="2"/>
        <v>0</v>
      </c>
    </row>
    <row r="26" spans="2:9">
      <c r="B26" s="584" t="s">
        <v>794</v>
      </c>
      <c r="C26" s="261"/>
      <c r="D26" s="588">
        <v>0</v>
      </c>
      <c r="E26" s="582">
        <f t="shared" ref="E26:E34" si="3">F26-D26</f>
        <v>0</v>
      </c>
      <c r="F26" s="588"/>
      <c r="G26" s="588"/>
      <c r="H26" s="588"/>
      <c r="I26" s="587">
        <f t="shared" si="2"/>
        <v>0</v>
      </c>
    </row>
    <row r="27" spans="2:9">
      <c r="B27" s="584" t="s">
        <v>793</v>
      </c>
      <c r="C27" s="261"/>
      <c r="D27" s="588">
        <f>D28+D29</f>
        <v>0</v>
      </c>
      <c r="E27" s="586">
        <f t="shared" si="3"/>
        <v>0</v>
      </c>
      <c r="F27" s="588">
        <f>F28+F29</f>
        <v>0</v>
      </c>
      <c r="G27" s="588">
        <f>G28+G29</f>
        <v>0</v>
      </c>
      <c r="H27" s="588">
        <f>H28+H29</f>
        <v>0</v>
      </c>
      <c r="I27" s="587">
        <f t="shared" si="2"/>
        <v>0</v>
      </c>
    </row>
    <row r="28" spans="2:9">
      <c r="B28" s="262" t="s">
        <v>792</v>
      </c>
      <c r="C28" s="261"/>
      <c r="D28" s="588">
        <v>0</v>
      </c>
      <c r="E28" s="586">
        <f t="shared" si="3"/>
        <v>0</v>
      </c>
      <c r="F28" s="588">
        <v>0</v>
      </c>
      <c r="G28" s="588">
        <v>0</v>
      </c>
      <c r="H28" s="588">
        <v>0</v>
      </c>
      <c r="I28" s="587">
        <f t="shared" si="2"/>
        <v>0</v>
      </c>
    </row>
    <row r="29" spans="2:9">
      <c r="B29" s="262" t="s">
        <v>791</v>
      </c>
      <c r="C29" s="261"/>
      <c r="D29" s="588">
        <v>0</v>
      </c>
      <c r="E29" s="586">
        <f t="shared" si="3"/>
        <v>0</v>
      </c>
      <c r="F29" s="588">
        <v>0</v>
      </c>
      <c r="G29" s="588">
        <v>0</v>
      </c>
      <c r="H29" s="588">
        <v>0</v>
      </c>
      <c r="I29" s="587">
        <f t="shared" si="2"/>
        <v>0</v>
      </c>
    </row>
    <row r="30" spans="2:9">
      <c r="B30" s="584" t="s">
        <v>790</v>
      </c>
      <c r="C30" s="261"/>
      <c r="D30" s="588">
        <v>0</v>
      </c>
      <c r="E30" s="586">
        <f t="shared" si="3"/>
        <v>0</v>
      </c>
      <c r="F30" s="588">
        <v>0</v>
      </c>
      <c r="G30" s="588">
        <v>0</v>
      </c>
      <c r="H30" s="588">
        <v>0</v>
      </c>
      <c r="I30" s="587">
        <f t="shared" si="2"/>
        <v>0</v>
      </c>
    </row>
    <row r="31" spans="2:9" ht="22.5">
      <c r="B31" s="589" t="s">
        <v>789</v>
      </c>
      <c r="C31" s="261"/>
      <c r="D31" s="588">
        <f>D32+D33</f>
        <v>0</v>
      </c>
      <c r="E31" s="586">
        <f t="shared" si="3"/>
        <v>0</v>
      </c>
      <c r="F31" s="588">
        <f>F32+F33</f>
        <v>0</v>
      </c>
      <c r="G31" s="588">
        <f>G32+G33</f>
        <v>0</v>
      </c>
      <c r="H31" s="588">
        <f>H32+H33</f>
        <v>0</v>
      </c>
      <c r="I31" s="587">
        <f t="shared" si="2"/>
        <v>0</v>
      </c>
    </row>
    <row r="32" spans="2:9">
      <c r="B32" s="262" t="s">
        <v>788</v>
      </c>
      <c r="C32" s="261"/>
      <c r="D32" s="588">
        <v>0</v>
      </c>
      <c r="E32" s="586">
        <f t="shared" si="3"/>
        <v>0</v>
      </c>
      <c r="F32" s="588">
        <v>0</v>
      </c>
      <c r="G32" s="588">
        <v>0</v>
      </c>
      <c r="H32" s="588">
        <v>0</v>
      </c>
      <c r="I32" s="587">
        <f t="shared" si="2"/>
        <v>0</v>
      </c>
    </row>
    <row r="33" spans="2:9">
      <c r="B33" s="262" t="s">
        <v>787</v>
      </c>
      <c r="C33" s="261"/>
      <c r="D33" s="588">
        <v>0</v>
      </c>
      <c r="E33" s="586">
        <f t="shared" si="3"/>
        <v>0</v>
      </c>
      <c r="F33" s="588">
        <v>0</v>
      </c>
      <c r="G33" s="588">
        <v>0</v>
      </c>
      <c r="H33" s="588">
        <v>0</v>
      </c>
      <c r="I33" s="587">
        <f t="shared" si="2"/>
        <v>0</v>
      </c>
    </row>
    <row r="34" spans="2:9">
      <c r="B34" s="584" t="s">
        <v>786</v>
      </c>
      <c r="C34" s="261"/>
      <c r="D34" s="588">
        <v>0</v>
      </c>
      <c r="E34" s="586">
        <f t="shared" si="3"/>
        <v>0</v>
      </c>
      <c r="F34" s="588">
        <v>0</v>
      </c>
      <c r="G34" s="588">
        <v>0</v>
      </c>
      <c r="H34" s="588">
        <v>0</v>
      </c>
      <c r="I34" s="587">
        <f t="shared" si="2"/>
        <v>0</v>
      </c>
    </row>
    <row r="35" spans="2:9">
      <c r="B35" s="584"/>
      <c r="C35" s="591"/>
      <c r="D35" s="588"/>
      <c r="E35" s="582"/>
      <c r="F35" s="588"/>
      <c r="G35" s="588"/>
      <c r="H35" s="588"/>
      <c r="I35" s="583"/>
    </row>
    <row r="36" spans="2:9">
      <c r="B36" s="260" t="s">
        <v>785</v>
      </c>
      <c r="C36" s="259"/>
      <c r="D36" s="581">
        <f>D12+D24</f>
        <v>935035866</v>
      </c>
      <c r="E36" s="582">
        <f>F36-D36</f>
        <v>0</v>
      </c>
      <c r="F36" s="581">
        <f>F12+F24</f>
        <v>935035866</v>
      </c>
      <c r="G36" s="581">
        <f>G12+G24</f>
        <v>390062338.81000012</v>
      </c>
      <c r="H36" s="581">
        <f>H12+H24</f>
        <v>390062338.81000012</v>
      </c>
      <c r="I36" s="583">
        <f>F36-G36</f>
        <v>544973527.18999982</v>
      </c>
    </row>
    <row r="37" spans="2:9">
      <c r="B37" s="258"/>
      <c r="C37" s="257"/>
      <c r="D37" s="592"/>
      <c r="E37" s="592"/>
      <c r="F37" s="592"/>
      <c r="G37" s="592"/>
      <c r="H37" s="592"/>
      <c r="I37" s="593"/>
    </row>
  </sheetData>
  <mergeCells count="13">
    <mergeCell ref="F9:F10"/>
    <mergeCell ref="G9:G10"/>
    <mergeCell ref="H9:H10"/>
    <mergeCell ref="B2:I2"/>
    <mergeCell ref="B3:I3"/>
    <mergeCell ref="B4:I4"/>
    <mergeCell ref="B5:I5"/>
    <mergeCell ref="B6:I6"/>
    <mergeCell ref="B8:B10"/>
    <mergeCell ref="D8:H8"/>
    <mergeCell ref="I8:I10"/>
    <mergeCell ref="D9:D10"/>
    <mergeCell ref="E9:E10"/>
  </mergeCells>
  <conditionalFormatting sqref="D37">
    <cfRule type="cellIs" dxfId="1" priority="2" operator="equal">
      <formula>0</formula>
    </cfRule>
  </conditionalFormatting>
  <conditionalFormatting sqref="D11:I11">
    <cfRule type="cellIs" dxfId="0" priority="1" operator="equal">
      <formula>0</formula>
    </cfRule>
  </conditionalFormatting>
  <printOptions horizontalCentered="1"/>
  <pageMargins left="0.39370078740157483" right="0.39370078740157483" top="1.6535433070866143" bottom="0.47244094488188981" header="0.19685039370078741" footer="0.19685039370078741"/>
  <pageSetup scale="78" orientation="landscape" r:id="rId1"/>
  <headerFooter scaleWithDoc="0">
    <oddHeader>&amp;C&amp;G</oddHeader>
    <oddFooter>&amp;C&amp;G</oddFooter>
  </headerFooter>
  <legacy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sheetPr>
  <dimension ref="A1:I17"/>
  <sheetViews>
    <sheetView showGridLines="0" view="pageLayout" topLeftCell="A7" zoomScale="85" zoomScaleNormal="85" zoomScalePageLayoutView="85" workbookViewId="0">
      <selection activeCell="C11" sqref="C11"/>
    </sheetView>
  </sheetViews>
  <sheetFormatPr baseColWidth="10" defaultRowHeight="13.5"/>
  <cols>
    <col min="1" max="1" width="19.140625" style="1" customWidth="1"/>
    <col min="2" max="7" width="25.7109375" style="1" customWidth="1"/>
    <col min="8" max="16384" width="11.42578125" style="1"/>
  </cols>
  <sheetData>
    <row r="1" spans="1:9" ht="35.1" customHeight="1">
      <c r="A1" s="640" t="s">
        <v>21</v>
      </c>
      <c r="B1" s="641"/>
      <c r="C1" s="641"/>
      <c r="D1" s="641"/>
      <c r="E1" s="641"/>
      <c r="F1" s="641"/>
      <c r="G1" s="642"/>
    </row>
    <row r="2" spans="1:9" ht="6.75" customHeight="1"/>
    <row r="3" spans="1:9" ht="17.25" customHeight="1">
      <c r="A3" s="643" t="s">
        <v>73</v>
      </c>
      <c r="B3" s="644"/>
      <c r="C3" s="644"/>
      <c r="D3" s="644"/>
      <c r="E3" s="644"/>
      <c r="F3" s="644"/>
      <c r="G3" s="645"/>
      <c r="H3" s="49"/>
      <c r="I3" s="49"/>
    </row>
    <row r="4" spans="1:9" ht="17.25" customHeight="1">
      <c r="A4" s="643" t="s">
        <v>182</v>
      </c>
      <c r="B4" s="644"/>
      <c r="C4" s="644"/>
      <c r="D4" s="644"/>
      <c r="E4" s="644"/>
      <c r="F4" s="644"/>
      <c r="G4" s="645"/>
      <c r="H4" s="49"/>
      <c r="I4" s="49"/>
    </row>
    <row r="5" spans="1:9" ht="25.5" customHeight="1">
      <c r="A5" s="658" t="s">
        <v>9</v>
      </c>
      <c r="B5" s="660" t="s">
        <v>29</v>
      </c>
      <c r="C5" s="661"/>
      <c r="D5" s="661"/>
      <c r="E5" s="662"/>
      <c r="F5" s="660" t="s">
        <v>26</v>
      </c>
      <c r="G5" s="663"/>
      <c r="H5" s="2"/>
    </row>
    <row r="6" spans="1:9" ht="25.5" customHeight="1">
      <c r="A6" s="659"/>
      <c r="B6" s="40" t="s">
        <v>38</v>
      </c>
      <c r="C6" s="40" t="s">
        <v>16</v>
      </c>
      <c r="D6" s="40" t="s">
        <v>17</v>
      </c>
      <c r="E6" s="40" t="s">
        <v>32</v>
      </c>
      <c r="F6" s="41" t="s">
        <v>33</v>
      </c>
      <c r="G6" s="41" t="s">
        <v>34</v>
      </c>
      <c r="H6" s="3"/>
    </row>
    <row r="7" spans="1:9" s="13" customFormat="1" ht="12.75" customHeight="1">
      <c r="A7" s="9" t="s">
        <v>0</v>
      </c>
      <c r="B7" s="9" t="s">
        <v>1</v>
      </c>
      <c r="C7" s="9" t="s">
        <v>2</v>
      </c>
      <c r="D7" s="9" t="s">
        <v>6</v>
      </c>
      <c r="E7" s="9" t="s">
        <v>3</v>
      </c>
      <c r="F7" s="9" t="s">
        <v>4</v>
      </c>
      <c r="G7" s="9" t="s">
        <v>5</v>
      </c>
    </row>
    <row r="8" spans="1:9" s="13" customFormat="1" ht="22.9" customHeight="1">
      <c r="A8" s="325" t="s">
        <v>30</v>
      </c>
      <c r="B8" s="50">
        <f>+B9+B10+B11</f>
        <v>81230574.359999999</v>
      </c>
      <c r="C8" s="50">
        <f>+C9+C10+C11</f>
        <v>77266436.359999999</v>
      </c>
      <c r="D8" s="50">
        <f>+D9+D10+D11</f>
        <v>77266436.359999999</v>
      </c>
      <c r="E8" s="50">
        <f>+E9+E10+E11</f>
        <v>77266436.359999999</v>
      </c>
      <c r="F8" s="50">
        <f>C8-B8</f>
        <v>-3964138</v>
      </c>
      <c r="G8" s="88">
        <f>D8-C8</f>
        <v>0</v>
      </c>
    </row>
    <row r="9" spans="1:9" s="13" customFormat="1" ht="37.5" customHeight="1">
      <c r="A9" s="320">
        <v>1000</v>
      </c>
      <c r="B9" s="328">
        <v>28322669.760000002</v>
      </c>
      <c r="C9" s="321">
        <v>28322669.760000002</v>
      </c>
      <c r="D9" s="321">
        <v>28322669.760000002</v>
      </c>
      <c r="E9" s="321">
        <v>28322669.760000002</v>
      </c>
      <c r="F9" s="88">
        <f>C9-B9</f>
        <v>0</v>
      </c>
      <c r="G9" s="322">
        <f>D9-C9</f>
        <v>0</v>
      </c>
    </row>
    <row r="10" spans="1:9" s="13" customFormat="1" ht="29.25" customHeight="1">
      <c r="A10" s="320">
        <v>2000</v>
      </c>
      <c r="B10" s="328">
        <v>499998</v>
      </c>
      <c r="C10" s="321">
        <v>499998</v>
      </c>
      <c r="D10" s="321">
        <v>499998</v>
      </c>
      <c r="E10" s="321">
        <v>499998</v>
      </c>
      <c r="F10" s="88">
        <f t="shared" ref="F10:F17" si="0">C10-B10</f>
        <v>0</v>
      </c>
      <c r="G10" s="322">
        <f t="shared" ref="G10:G17" si="1">D10-C10</f>
        <v>0</v>
      </c>
    </row>
    <row r="11" spans="1:9" s="13" customFormat="1" ht="33" customHeight="1">
      <c r="A11" s="320">
        <v>3000</v>
      </c>
      <c r="B11" s="328">
        <v>52407906.599999994</v>
      </c>
      <c r="C11" s="321">
        <v>48443768.600000001</v>
      </c>
      <c r="D11" s="321">
        <v>48443768.600000001</v>
      </c>
      <c r="E11" s="321">
        <v>48443768.600000001</v>
      </c>
      <c r="F11" s="88">
        <f t="shared" si="0"/>
        <v>-3964137.9999999925</v>
      </c>
      <c r="G11" s="322">
        <f t="shared" si="1"/>
        <v>0</v>
      </c>
    </row>
    <row r="12" spans="1:9" s="13" customFormat="1" ht="29.25" customHeight="1">
      <c r="A12" s="323" t="s">
        <v>31</v>
      </c>
      <c r="B12" s="329">
        <f>+B13+B14+B15+B16</f>
        <v>89978810.690000013</v>
      </c>
      <c r="C12" s="51">
        <f>+C13+C14+C15+C16</f>
        <v>89978810.690000013</v>
      </c>
      <c r="D12" s="51">
        <f>+D13+D14+D15+D16</f>
        <v>89978810.690000013</v>
      </c>
      <c r="E12" s="51">
        <f>+E13+E14+E15+E16</f>
        <v>89978810.690000013</v>
      </c>
      <c r="F12" s="88">
        <f t="shared" si="0"/>
        <v>0</v>
      </c>
      <c r="G12" s="322">
        <f t="shared" si="1"/>
        <v>0</v>
      </c>
    </row>
    <row r="13" spans="1:9" s="13" customFormat="1" ht="36.75" customHeight="1">
      <c r="A13" s="320">
        <v>1000</v>
      </c>
      <c r="B13" s="328">
        <v>13936029.520000001</v>
      </c>
      <c r="C13" s="321">
        <v>13936029.520000001</v>
      </c>
      <c r="D13" s="321">
        <v>13936029.520000001</v>
      </c>
      <c r="E13" s="321">
        <v>13936029.520000001</v>
      </c>
      <c r="F13" s="88">
        <f t="shared" si="0"/>
        <v>0</v>
      </c>
      <c r="G13" s="322">
        <f t="shared" si="1"/>
        <v>0</v>
      </c>
    </row>
    <row r="14" spans="1:9" s="13" customFormat="1" ht="35.25" customHeight="1">
      <c r="A14" s="320">
        <v>2000</v>
      </c>
      <c r="B14" s="328">
        <v>14593538.74</v>
      </c>
      <c r="C14" s="321">
        <v>14593538.74</v>
      </c>
      <c r="D14" s="321">
        <v>14593538.74</v>
      </c>
      <c r="E14" s="321">
        <v>14593538.74</v>
      </c>
      <c r="F14" s="88">
        <f t="shared" si="0"/>
        <v>0</v>
      </c>
      <c r="G14" s="322">
        <f t="shared" si="1"/>
        <v>0</v>
      </c>
    </row>
    <row r="15" spans="1:9" ht="34.5" customHeight="1">
      <c r="A15" s="320">
        <v>3000</v>
      </c>
      <c r="B15" s="328">
        <v>61449242.430000007</v>
      </c>
      <c r="C15" s="321">
        <v>61449242.430000007</v>
      </c>
      <c r="D15" s="321">
        <v>61449242.430000007</v>
      </c>
      <c r="E15" s="321">
        <v>61449242.430000007</v>
      </c>
      <c r="F15" s="88">
        <f t="shared" si="0"/>
        <v>0</v>
      </c>
      <c r="G15" s="322">
        <f t="shared" si="1"/>
        <v>0</v>
      </c>
    </row>
    <row r="16" spans="1:9" ht="33" customHeight="1">
      <c r="A16" s="320">
        <v>5000</v>
      </c>
      <c r="B16" s="330">
        <v>0</v>
      </c>
      <c r="C16" s="326">
        <v>0</v>
      </c>
      <c r="D16" s="326">
        <v>0</v>
      </c>
      <c r="E16" s="326">
        <v>0</v>
      </c>
      <c r="F16" s="327">
        <f t="shared" si="0"/>
        <v>0</v>
      </c>
      <c r="G16" s="322">
        <f t="shared" si="1"/>
        <v>0</v>
      </c>
    </row>
    <row r="17" spans="1:7" ht="29.25" customHeight="1">
      <c r="A17" s="323" t="s">
        <v>36</v>
      </c>
      <c r="B17" s="51">
        <f>+B8+B12</f>
        <v>171209385.05000001</v>
      </c>
      <c r="C17" s="51">
        <f>+C8+C12</f>
        <v>167245247.05000001</v>
      </c>
      <c r="D17" s="51">
        <f>+D8+D12</f>
        <v>167245247.05000001</v>
      </c>
      <c r="E17" s="51">
        <f>+E8+E12</f>
        <v>167245247.05000001</v>
      </c>
      <c r="F17" s="87">
        <f t="shared" si="0"/>
        <v>-3964138</v>
      </c>
      <c r="G17" s="324">
        <f t="shared" si="1"/>
        <v>0</v>
      </c>
    </row>
  </sheetData>
  <mergeCells count="6">
    <mergeCell ref="A1:G1"/>
    <mergeCell ref="A3:G3"/>
    <mergeCell ref="A4:G4"/>
    <mergeCell ref="A5:A6"/>
    <mergeCell ref="B5:E5"/>
    <mergeCell ref="F5:G5"/>
  </mergeCells>
  <printOptions horizontalCentered="1"/>
  <pageMargins left="0.39370078740157483" right="0.39370078740157483" top="1.6535433070866143" bottom="0.47244094488188981" header="0.19685039370078741" footer="0.19685039370078741"/>
  <pageSetup scale="75" orientation="landscape" r:id="rId1"/>
  <headerFooter scaleWithDoc="0">
    <oddHeader>&amp;C&amp;G</oddHeader>
    <oddFooter>&amp;C&amp;G</oddFooter>
  </headerFooter>
  <legacyDrawingHF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2.7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sheetPr>
  <dimension ref="A1:J35"/>
  <sheetViews>
    <sheetView showGridLines="0" view="pageLayout" zoomScale="85" zoomScaleNormal="100" zoomScalePageLayoutView="85" workbookViewId="0">
      <selection activeCell="H27" sqref="H27:I27"/>
    </sheetView>
  </sheetViews>
  <sheetFormatPr baseColWidth="10" defaultRowHeight="13.5"/>
  <cols>
    <col min="1" max="1" width="13.140625" style="1" customWidth="1"/>
    <col min="2" max="2" width="14.28515625" style="44" customWidth="1"/>
    <col min="3" max="3" width="14.5703125" style="44" customWidth="1"/>
    <col min="4" max="5" width="14.42578125" style="44" customWidth="1"/>
    <col min="6" max="6" width="14" style="44" customWidth="1"/>
    <col min="7" max="7" width="11" style="44" customWidth="1"/>
    <col min="8" max="8" width="6.5703125" style="1" customWidth="1"/>
    <col min="9" max="9" width="68.7109375" style="1" customWidth="1"/>
    <col min="10" max="16384" width="11.42578125" style="1"/>
  </cols>
  <sheetData>
    <row r="1" spans="1:10" ht="35.1" customHeight="1">
      <c r="A1" s="640" t="s">
        <v>22</v>
      </c>
      <c r="B1" s="641"/>
      <c r="C1" s="641"/>
      <c r="D1" s="641"/>
      <c r="E1" s="641"/>
      <c r="F1" s="641"/>
      <c r="G1" s="641"/>
      <c r="H1" s="641"/>
      <c r="I1" s="642"/>
    </row>
    <row r="2" spans="1:10" ht="6.75" customHeight="1"/>
    <row r="3" spans="1:10" ht="17.25" customHeight="1">
      <c r="A3" s="643" t="s">
        <v>73</v>
      </c>
      <c r="B3" s="644"/>
      <c r="C3" s="644"/>
      <c r="D3" s="644"/>
      <c r="E3" s="644"/>
      <c r="F3" s="644"/>
      <c r="G3" s="644"/>
      <c r="H3" s="644"/>
      <c r="I3" s="645"/>
    </row>
    <row r="4" spans="1:10" ht="17.25" customHeight="1">
      <c r="A4" s="643" t="s">
        <v>74</v>
      </c>
      <c r="B4" s="644"/>
      <c r="C4" s="644"/>
      <c r="D4" s="644"/>
      <c r="E4" s="644"/>
      <c r="F4" s="644"/>
      <c r="G4" s="644"/>
      <c r="H4" s="644"/>
      <c r="I4" s="645"/>
    </row>
    <row r="5" spans="1:10" ht="25.5" customHeight="1">
      <c r="A5" s="658" t="s">
        <v>12</v>
      </c>
      <c r="B5" s="668" t="s">
        <v>29</v>
      </c>
      <c r="C5" s="669"/>
      <c r="D5" s="669"/>
      <c r="E5" s="670"/>
      <c r="F5" s="668" t="s">
        <v>26</v>
      </c>
      <c r="G5" s="670"/>
      <c r="H5" s="671" t="s">
        <v>41</v>
      </c>
      <c r="I5" s="672"/>
      <c r="J5" s="2"/>
    </row>
    <row r="6" spans="1:10" ht="25.5" customHeight="1">
      <c r="A6" s="659"/>
      <c r="B6" s="45" t="s">
        <v>40</v>
      </c>
      <c r="C6" s="46" t="s">
        <v>16</v>
      </c>
      <c r="D6" s="46" t="s">
        <v>17</v>
      </c>
      <c r="E6" s="46" t="s">
        <v>32</v>
      </c>
      <c r="F6" s="46" t="s">
        <v>33</v>
      </c>
      <c r="G6" s="46" t="s">
        <v>34</v>
      </c>
      <c r="H6" s="673" t="s">
        <v>19</v>
      </c>
      <c r="I6" s="674"/>
      <c r="J6" s="3"/>
    </row>
    <row r="7" spans="1:10" s="29" customFormat="1" ht="12.75" customHeight="1">
      <c r="A7" s="17" t="s">
        <v>0</v>
      </c>
      <c r="B7" s="52" t="s">
        <v>1</v>
      </c>
      <c r="C7" s="52" t="s">
        <v>2</v>
      </c>
      <c r="D7" s="52" t="s">
        <v>6</v>
      </c>
      <c r="E7" s="52" t="s">
        <v>3</v>
      </c>
      <c r="F7" s="52" t="s">
        <v>4</v>
      </c>
      <c r="G7" s="52" t="s">
        <v>5</v>
      </c>
      <c r="H7" s="28"/>
      <c r="I7" s="21"/>
    </row>
    <row r="8" spans="1:10" s="29" customFormat="1" ht="12.75">
      <c r="A8" s="19"/>
      <c r="B8" s="53"/>
      <c r="C8" s="53"/>
      <c r="D8" s="53"/>
      <c r="E8" s="53"/>
      <c r="F8" s="54"/>
      <c r="G8" s="54"/>
      <c r="H8" s="666" t="s">
        <v>83</v>
      </c>
      <c r="I8" s="667"/>
    </row>
    <row r="9" spans="1:10" s="29" customFormat="1" ht="12.75">
      <c r="A9" s="19"/>
      <c r="B9" s="53"/>
      <c r="C9" s="53"/>
      <c r="D9" s="53"/>
      <c r="E9" s="53"/>
      <c r="F9" s="55"/>
      <c r="G9" s="55"/>
      <c r="H9" s="664" t="s">
        <v>84</v>
      </c>
      <c r="I9" s="665"/>
    </row>
    <row r="10" spans="1:10" s="29" customFormat="1" ht="12.75">
      <c r="A10" s="20"/>
      <c r="B10" s="56"/>
      <c r="C10" s="56"/>
      <c r="D10" s="56"/>
      <c r="E10" s="56"/>
      <c r="F10" s="54"/>
      <c r="G10" s="54"/>
      <c r="H10" s="666" t="s">
        <v>83</v>
      </c>
      <c r="I10" s="667"/>
    </row>
    <row r="11" spans="1:10" s="29" customFormat="1" ht="12.75">
      <c r="A11" s="22"/>
      <c r="B11" s="55"/>
      <c r="C11" s="55"/>
      <c r="D11" s="55"/>
      <c r="E11" s="55"/>
      <c r="F11" s="55"/>
      <c r="G11" s="55"/>
      <c r="H11" s="664" t="s">
        <v>84</v>
      </c>
      <c r="I11" s="665"/>
    </row>
    <row r="12" spans="1:10" s="29" customFormat="1" ht="16.5" customHeight="1">
      <c r="A12" s="20"/>
      <c r="B12" s="56"/>
      <c r="C12" s="56"/>
      <c r="D12" s="56"/>
      <c r="E12" s="56"/>
      <c r="F12" s="54"/>
      <c r="G12" s="54"/>
      <c r="H12" s="666" t="s">
        <v>83</v>
      </c>
      <c r="I12" s="667"/>
    </row>
    <row r="13" spans="1:10" s="29" customFormat="1" ht="16.5" customHeight="1">
      <c r="A13" s="22"/>
      <c r="B13" s="55"/>
      <c r="C13" s="55"/>
      <c r="D13" s="55"/>
      <c r="E13" s="55"/>
      <c r="F13" s="55"/>
      <c r="G13" s="55"/>
      <c r="H13" s="664" t="s">
        <v>84</v>
      </c>
      <c r="I13" s="665"/>
    </row>
    <row r="14" spans="1:10" s="29" customFormat="1" ht="16.5" customHeight="1">
      <c r="A14" s="20"/>
      <c r="B14" s="56"/>
      <c r="C14" s="56"/>
      <c r="D14" s="56"/>
      <c r="E14" s="56"/>
      <c r="F14" s="54"/>
      <c r="G14" s="54"/>
      <c r="H14" s="666" t="s">
        <v>83</v>
      </c>
      <c r="I14" s="667"/>
    </row>
    <row r="15" spans="1:10" s="29" customFormat="1" ht="16.5" customHeight="1">
      <c r="A15" s="22"/>
      <c r="B15" s="55"/>
      <c r="C15" s="55"/>
      <c r="D15" s="55"/>
      <c r="E15" s="55"/>
      <c r="F15" s="55"/>
      <c r="G15" s="55"/>
      <c r="H15" s="664" t="s">
        <v>84</v>
      </c>
      <c r="I15" s="665"/>
    </row>
    <row r="16" spans="1:10" s="29" customFormat="1" ht="16.5" customHeight="1">
      <c r="A16" s="20"/>
      <c r="B16" s="56"/>
      <c r="C16" s="56"/>
      <c r="D16" s="56"/>
      <c r="E16" s="56"/>
      <c r="F16" s="54"/>
      <c r="G16" s="54"/>
      <c r="H16" s="666" t="s">
        <v>83</v>
      </c>
      <c r="I16" s="667"/>
    </row>
    <row r="17" spans="1:9" s="29" customFormat="1" ht="16.5" customHeight="1">
      <c r="A17" s="22"/>
      <c r="B17" s="55"/>
      <c r="C17" s="55"/>
      <c r="D17" s="55"/>
      <c r="E17" s="55"/>
      <c r="F17" s="55"/>
      <c r="G17" s="55"/>
      <c r="H17" s="664" t="s">
        <v>84</v>
      </c>
      <c r="I17" s="665"/>
    </row>
    <row r="18" spans="1:9" s="29" customFormat="1" ht="16.5" customHeight="1">
      <c r="A18" s="20"/>
      <c r="B18" s="56"/>
      <c r="C18" s="56"/>
      <c r="D18" s="56"/>
      <c r="E18" s="56"/>
      <c r="F18" s="54"/>
      <c r="G18" s="54"/>
      <c r="H18" s="666" t="s">
        <v>83</v>
      </c>
      <c r="I18" s="667"/>
    </row>
    <row r="19" spans="1:9" s="29" customFormat="1" ht="16.5" customHeight="1">
      <c r="A19" s="22"/>
      <c r="B19" s="55"/>
      <c r="C19" s="55"/>
      <c r="D19" s="55"/>
      <c r="E19" s="55"/>
      <c r="F19" s="55"/>
      <c r="G19" s="55"/>
      <c r="H19" s="664" t="s">
        <v>84</v>
      </c>
      <c r="I19" s="665"/>
    </row>
    <row r="20" spans="1:9" s="29" customFormat="1" ht="16.5" customHeight="1">
      <c r="A20" s="20"/>
      <c r="B20" s="56"/>
      <c r="C20" s="56"/>
      <c r="D20" s="56"/>
      <c r="E20" s="56"/>
      <c r="F20" s="54"/>
      <c r="G20" s="54"/>
      <c r="H20" s="666" t="s">
        <v>83</v>
      </c>
      <c r="I20" s="667"/>
    </row>
    <row r="21" spans="1:9" s="29" customFormat="1" ht="16.5" customHeight="1">
      <c r="A21" s="22"/>
      <c r="B21" s="55"/>
      <c r="C21" s="55"/>
      <c r="D21" s="55"/>
      <c r="E21" s="55"/>
      <c r="F21" s="55"/>
      <c r="G21" s="55"/>
      <c r="H21" s="664" t="s">
        <v>84</v>
      </c>
      <c r="I21" s="665"/>
    </row>
    <row r="22" spans="1:9" s="29" customFormat="1" ht="16.5" customHeight="1">
      <c r="A22" s="20"/>
      <c r="B22" s="56"/>
      <c r="C22" s="56"/>
      <c r="D22" s="56"/>
      <c r="E22" s="56"/>
      <c r="F22" s="54"/>
      <c r="G22" s="54"/>
      <c r="H22" s="666" t="s">
        <v>83</v>
      </c>
      <c r="I22" s="667"/>
    </row>
    <row r="23" spans="1:9" s="29" customFormat="1" ht="16.5" customHeight="1">
      <c r="A23" s="22"/>
      <c r="B23" s="55"/>
      <c r="C23" s="55"/>
      <c r="D23" s="55"/>
      <c r="E23" s="55"/>
      <c r="F23" s="55"/>
      <c r="G23" s="55"/>
      <c r="H23" s="664" t="s">
        <v>84</v>
      </c>
      <c r="I23" s="665"/>
    </row>
    <row r="24" spans="1:9" s="29" customFormat="1" ht="16.5" customHeight="1">
      <c r="A24" s="20"/>
      <c r="B24" s="56"/>
      <c r="C24" s="56"/>
      <c r="D24" s="56"/>
      <c r="E24" s="56"/>
      <c r="F24" s="54"/>
      <c r="G24" s="54"/>
      <c r="H24" s="666" t="s">
        <v>83</v>
      </c>
      <c r="I24" s="667"/>
    </row>
    <row r="25" spans="1:9" s="29" customFormat="1" ht="16.5" customHeight="1">
      <c r="A25" s="22"/>
      <c r="B25" s="55"/>
      <c r="C25" s="55"/>
      <c r="D25" s="55"/>
      <c r="E25" s="55"/>
      <c r="F25" s="55"/>
      <c r="G25" s="55"/>
      <c r="H25" s="664" t="s">
        <v>84</v>
      </c>
      <c r="I25" s="665"/>
    </row>
    <row r="26" spans="1:9" s="29" customFormat="1" ht="16.5" customHeight="1">
      <c r="A26" s="20"/>
      <c r="B26" s="56"/>
      <c r="C26" s="56"/>
      <c r="D26" s="56"/>
      <c r="E26" s="56"/>
      <c r="F26" s="54"/>
      <c r="G26" s="54"/>
      <c r="H26" s="666" t="s">
        <v>83</v>
      </c>
      <c r="I26" s="667"/>
    </row>
    <row r="27" spans="1:9" s="29" customFormat="1" ht="16.5" customHeight="1">
      <c r="A27" s="22"/>
      <c r="B27" s="55"/>
      <c r="C27" s="55"/>
      <c r="D27" s="55"/>
      <c r="E27" s="55"/>
      <c r="F27" s="55"/>
      <c r="G27" s="55"/>
      <c r="H27" s="664" t="s">
        <v>84</v>
      </c>
      <c r="I27" s="665"/>
    </row>
    <row r="28" spans="1:9" s="29" customFormat="1" ht="16.5" customHeight="1">
      <c r="A28" s="20"/>
      <c r="B28" s="56"/>
      <c r="C28" s="56"/>
      <c r="D28" s="56"/>
      <c r="E28" s="56"/>
      <c r="F28" s="54"/>
      <c r="G28" s="54"/>
      <c r="H28" s="666" t="s">
        <v>83</v>
      </c>
      <c r="I28" s="667"/>
    </row>
    <row r="29" spans="1:9" s="29" customFormat="1" ht="16.5" customHeight="1">
      <c r="A29" s="22"/>
      <c r="B29" s="55"/>
      <c r="C29" s="55"/>
      <c r="D29" s="55"/>
      <c r="E29" s="55"/>
      <c r="F29" s="55"/>
      <c r="G29" s="55"/>
      <c r="H29" s="664" t="s">
        <v>84</v>
      </c>
      <c r="I29" s="665"/>
    </row>
    <row r="30" spans="1:9" s="29" customFormat="1" ht="16.5" customHeight="1">
      <c r="A30" s="19"/>
      <c r="B30" s="53"/>
      <c r="C30" s="53"/>
      <c r="D30" s="53"/>
      <c r="E30" s="53"/>
      <c r="F30" s="53"/>
      <c r="G30" s="53"/>
      <c r="H30" s="26" t="s">
        <v>10</v>
      </c>
      <c r="I30" s="21"/>
    </row>
    <row r="31" spans="1:9" s="29" customFormat="1" ht="16.5" customHeight="1">
      <c r="A31" s="19"/>
      <c r="B31" s="53"/>
      <c r="C31" s="53"/>
      <c r="D31" s="53"/>
      <c r="E31" s="53"/>
      <c r="F31" s="53"/>
      <c r="G31" s="53"/>
      <c r="H31" s="26" t="s">
        <v>11</v>
      </c>
      <c r="I31" s="23"/>
    </row>
    <row r="32" spans="1:9" s="29" customFormat="1" ht="24.75" customHeight="1">
      <c r="A32" s="4" t="s">
        <v>37</v>
      </c>
      <c r="B32" s="57">
        <f t="shared" ref="B32:G32" si="0">SUM(B8:B30)</f>
        <v>0</v>
      </c>
      <c r="C32" s="57">
        <f t="shared" si="0"/>
        <v>0</v>
      </c>
      <c r="D32" s="57">
        <f t="shared" si="0"/>
        <v>0</v>
      </c>
      <c r="E32" s="57">
        <f t="shared" si="0"/>
        <v>0</v>
      </c>
      <c r="F32" s="57">
        <f t="shared" si="0"/>
        <v>0</v>
      </c>
      <c r="G32" s="57">
        <f t="shared" si="0"/>
        <v>0</v>
      </c>
      <c r="H32" s="27"/>
      <c r="I32" s="24"/>
    </row>
    <row r="34" spans="1:9">
      <c r="A34" s="5"/>
      <c r="F34" s="58"/>
      <c r="I34" s="6"/>
    </row>
    <row r="35" spans="1:9">
      <c r="A35" s="7"/>
      <c r="F35" s="59"/>
      <c r="I35" s="8"/>
    </row>
  </sheetData>
  <mergeCells count="30">
    <mergeCell ref="A1:I1"/>
    <mergeCell ref="A3:I3"/>
    <mergeCell ref="A4:I4"/>
    <mergeCell ref="A5:A6"/>
    <mergeCell ref="B5:E5"/>
    <mergeCell ref="F5:G5"/>
    <mergeCell ref="H5:I5"/>
    <mergeCell ref="H6:I6"/>
    <mergeCell ref="H8:I8"/>
    <mergeCell ref="H9:I9"/>
    <mergeCell ref="H10:I10"/>
    <mergeCell ref="H11:I11"/>
    <mergeCell ref="H12:I12"/>
    <mergeCell ref="H13:I13"/>
    <mergeCell ref="H14:I14"/>
    <mergeCell ref="H15:I15"/>
    <mergeCell ref="H16:I16"/>
    <mergeCell ref="H17:I17"/>
    <mergeCell ref="H18:I18"/>
    <mergeCell ref="H19:I19"/>
    <mergeCell ref="H26:I26"/>
    <mergeCell ref="H27:I27"/>
    <mergeCell ref="H28:I28"/>
    <mergeCell ref="H29:I29"/>
    <mergeCell ref="H20:I20"/>
    <mergeCell ref="H21:I21"/>
    <mergeCell ref="H22:I22"/>
    <mergeCell ref="H23:I23"/>
    <mergeCell ref="H24:I24"/>
    <mergeCell ref="H25:I25"/>
  </mergeCells>
  <printOptions horizontalCentered="1"/>
  <pageMargins left="0.39370078740157483" right="0.39370078740157483" top="1.6535433070866143" bottom="0.47244094488188981" header="0.19685039370078741" footer="0.19685039370078741"/>
  <pageSetup scale="75" orientation="landscape" r:id="rId1"/>
  <headerFooter scaleWithDoc="0">
    <oddHeader>&amp;C&amp;G</oddHeader>
    <oddFooter>&amp;C&amp;G</oddFooter>
  </headerFooter>
  <drawing r:id="rId2"/>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R96"/>
  <sheetViews>
    <sheetView showGridLines="0" view="pageLayout" topLeftCell="A65" zoomScale="85" zoomScaleNormal="115" zoomScaleSheetLayoutView="110" zoomScalePageLayoutView="85" workbookViewId="0">
      <selection activeCell="G41" sqref="G41"/>
    </sheetView>
  </sheetViews>
  <sheetFormatPr baseColWidth="10" defaultRowHeight="13.5"/>
  <cols>
    <col min="1" max="1" width="3.85546875" style="1" customWidth="1"/>
    <col min="2" max="3" width="3.140625" style="1" customWidth="1"/>
    <col min="4" max="4" width="4" style="1" customWidth="1"/>
    <col min="5" max="5" width="4.5703125" style="1" bestFit="1" customWidth="1"/>
    <col min="6" max="6" width="3.140625" style="1" customWidth="1"/>
    <col min="7" max="7" width="29.140625" style="1" customWidth="1"/>
    <col min="8" max="8" width="12" style="1" bestFit="1" customWidth="1"/>
    <col min="9" max="10" width="13.7109375" style="63" customWidth="1"/>
    <col min="11" max="11" width="9.85546875" style="63" bestFit="1" customWidth="1"/>
    <col min="12" max="12" width="15.85546875" style="63" bestFit="1" customWidth="1"/>
    <col min="13" max="15" width="14.5703125" style="63" bestFit="1" customWidth="1"/>
    <col min="16" max="16" width="7.7109375" style="292" bestFit="1" customWidth="1"/>
    <col min="17" max="17" width="8.140625" style="292" customWidth="1"/>
    <col min="18" max="16384" width="11.42578125" style="1"/>
  </cols>
  <sheetData>
    <row r="1" spans="1:17" ht="35.1" customHeight="1">
      <c r="A1" s="640" t="s">
        <v>85</v>
      </c>
      <c r="B1" s="641"/>
      <c r="C1" s="641"/>
      <c r="D1" s="641"/>
      <c r="E1" s="641"/>
      <c r="F1" s="641"/>
      <c r="G1" s="641"/>
      <c r="H1" s="641"/>
      <c r="I1" s="641"/>
      <c r="J1" s="641"/>
      <c r="K1" s="641"/>
      <c r="L1" s="641"/>
      <c r="M1" s="641"/>
      <c r="N1" s="641"/>
      <c r="O1" s="641"/>
      <c r="P1" s="641"/>
      <c r="Q1" s="642"/>
    </row>
    <row r="2" spans="1:17" ht="6" customHeight="1">
      <c r="Q2" s="288"/>
    </row>
    <row r="3" spans="1:17" ht="20.100000000000001" customHeight="1">
      <c r="A3" s="643" t="s">
        <v>86</v>
      </c>
      <c r="B3" s="644"/>
      <c r="C3" s="644"/>
      <c r="D3" s="644"/>
      <c r="E3" s="644"/>
      <c r="F3" s="644"/>
      <c r="G3" s="644"/>
      <c r="H3" s="644"/>
      <c r="I3" s="644"/>
      <c r="J3" s="644"/>
      <c r="K3" s="644"/>
      <c r="L3" s="644"/>
      <c r="M3" s="644"/>
      <c r="N3" s="644"/>
      <c r="O3" s="644"/>
      <c r="P3" s="644"/>
      <c r="Q3" s="645"/>
    </row>
    <row r="4" spans="1:17" ht="20.100000000000001" customHeight="1">
      <c r="A4" s="643" t="s">
        <v>182</v>
      </c>
      <c r="B4" s="644"/>
      <c r="C4" s="644"/>
      <c r="D4" s="644"/>
      <c r="E4" s="644"/>
      <c r="F4" s="644"/>
      <c r="G4" s="644"/>
      <c r="H4" s="644"/>
      <c r="I4" s="644"/>
      <c r="J4" s="644"/>
      <c r="K4" s="644"/>
      <c r="L4" s="644"/>
      <c r="M4" s="644"/>
      <c r="N4" s="644"/>
      <c r="O4" s="644"/>
      <c r="P4" s="644"/>
      <c r="Q4" s="645"/>
    </row>
    <row r="5" spans="1:17" ht="15" customHeight="1">
      <c r="A5" s="658" t="s">
        <v>23</v>
      </c>
      <c r="B5" s="658" t="s">
        <v>15</v>
      </c>
      <c r="C5" s="658" t="s">
        <v>13</v>
      </c>
      <c r="D5" s="658" t="s">
        <v>14</v>
      </c>
      <c r="E5" s="658" t="s">
        <v>7</v>
      </c>
      <c r="F5" s="658" t="s">
        <v>18</v>
      </c>
      <c r="G5" s="658" t="s">
        <v>8</v>
      </c>
      <c r="H5" s="658" t="s">
        <v>87</v>
      </c>
      <c r="I5" s="64" t="s">
        <v>88</v>
      </c>
      <c r="J5" s="64"/>
      <c r="K5" s="64"/>
      <c r="L5" s="64"/>
      <c r="M5" s="64"/>
      <c r="N5" s="64"/>
      <c r="O5" s="64"/>
      <c r="P5" s="293"/>
      <c r="Q5" s="289"/>
    </row>
    <row r="6" spans="1:17" ht="15" customHeight="1">
      <c r="A6" s="679"/>
      <c r="B6" s="679"/>
      <c r="C6" s="679"/>
      <c r="D6" s="679"/>
      <c r="E6" s="679"/>
      <c r="F6" s="679"/>
      <c r="G6" s="679"/>
      <c r="H6" s="679"/>
      <c r="I6" s="66" t="s">
        <v>89</v>
      </c>
      <c r="J6" s="65"/>
      <c r="K6" s="680" t="s">
        <v>191</v>
      </c>
      <c r="L6" s="675" t="s">
        <v>90</v>
      </c>
      <c r="M6" s="676"/>
      <c r="N6" s="676"/>
      <c r="O6" s="676"/>
      <c r="P6" s="677" t="s">
        <v>192</v>
      </c>
      <c r="Q6" s="677" t="s">
        <v>91</v>
      </c>
    </row>
    <row r="7" spans="1:17" ht="42" customHeight="1">
      <c r="A7" s="679"/>
      <c r="B7" s="679"/>
      <c r="C7" s="679"/>
      <c r="D7" s="679"/>
      <c r="E7" s="679"/>
      <c r="F7" s="679"/>
      <c r="G7" s="679"/>
      <c r="H7" s="679"/>
      <c r="I7" s="76" t="s">
        <v>38</v>
      </c>
      <c r="J7" s="76" t="s">
        <v>92</v>
      </c>
      <c r="K7" s="681"/>
      <c r="L7" s="76" t="s">
        <v>93</v>
      </c>
      <c r="M7" s="76" t="s">
        <v>94</v>
      </c>
      <c r="N7" s="76" t="s">
        <v>95</v>
      </c>
      <c r="O7" s="76" t="s">
        <v>96</v>
      </c>
      <c r="P7" s="678"/>
      <c r="Q7" s="678"/>
    </row>
    <row r="8" spans="1:17" s="83" customFormat="1" ht="24">
      <c r="A8" s="301">
        <v>1</v>
      </c>
      <c r="B8" s="301"/>
      <c r="C8" s="104"/>
      <c r="D8" s="104"/>
      <c r="E8" s="104"/>
      <c r="F8" s="104"/>
      <c r="G8" s="343" t="s">
        <v>97</v>
      </c>
      <c r="H8" s="344"/>
      <c r="I8" s="345"/>
      <c r="J8" s="345"/>
      <c r="K8" s="345"/>
      <c r="L8" s="331">
        <f>L9+L13+L38</f>
        <v>76600004.849999994</v>
      </c>
      <c r="M8" s="331">
        <f t="shared" ref="M8:O8" si="0">M9+M13+M38</f>
        <v>46556032.779999994</v>
      </c>
      <c r="N8" s="331">
        <f t="shared" si="0"/>
        <v>46556032.779999994</v>
      </c>
      <c r="O8" s="331">
        <f t="shared" si="0"/>
        <v>46556032.779999994</v>
      </c>
      <c r="P8" s="332"/>
      <c r="Q8" s="332"/>
    </row>
    <row r="9" spans="1:17" s="77" customFormat="1" ht="12">
      <c r="A9" s="301"/>
      <c r="B9" s="301">
        <v>1</v>
      </c>
      <c r="C9" s="104"/>
      <c r="D9" s="104"/>
      <c r="E9" s="104"/>
      <c r="F9" s="104"/>
      <c r="G9" s="343" t="s">
        <v>98</v>
      </c>
      <c r="H9" s="344"/>
      <c r="I9" s="345"/>
      <c r="J9" s="345"/>
      <c r="K9" s="345"/>
      <c r="L9" s="333">
        <f>L10</f>
        <v>44909.4</v>
      </c>
      <c r="M9" s="333">
        <f t="shared" ref="M9:O9" si="1">M10</f>
        <v>44909.4</v>
      </c>
      <c r="N9" s="333">
        <f t="shared" si="1"/>
        <v>44909.4</v>
      </c>
      <c r="O9" s="333">
        <f t="shared" si="1"/>
        <v>44909.4</v>
      </c>
      <c r="P9" s="334"/>
      <c r="Q9" s="334"/>
    </row>
    <row r="10" spans="1:17" s="77" customFormat="1" ht="12">
      <c r="A10" s="301"/>
      <c r="B10" s="301"/>
      <c r="C10" s="104">
        <v>2</v>
      </c>
      <c r="D10" s="104"/>
      <c r="E10" s="104"/>
      <c r="F10" s="104"/>
      <c r="G10" s="343" t="s">
        <v>99</v>
      </c>
      <c r="H10" s="344"/>
      <c r="I10" s="345"/>
      <c r="J10" s="345"/>
      <c r="K10" s="345"/>
      <c r="L10" s="333">
        <f>L11</f>
        <v>44909.4</v>
      </c>
      <c r="M10" s="333">
        <f t="shared" ref="M10:O10" si="2">M11</f>
        <v>44909.4</v>
      </c>
      <c r="N10" s="333">
        <f t="shared" si="2"/>
        <v>44909.4</v>
      </c>
      <c r="O10" s="333">
        <f t="shared" si="2"/>
        <v>44909.4</v>
      </c>
      <c r="P10" s="334"/>
      <c r="Q10" s="334"/>
    </row>
    <row r="11" spans="1:17" s="77" customFormat="1" ht="12">
      <c r="A11" s="301"/>
      <c r="B11" s="301"/>
      <c r="C11" s="104"/>
      <c r="D11" s="104">
        <v>4</v>
      </c>
      <c r="E11" s="104"/>
      <c r="F11" s="104"/>
      <c r="G11" s="343" t="s">
        <v>100</v>
      </c>
      <c r="H11" s="344"/>
      <c r="I11" s="345"/>
      <c r="J11" s="345"/>
      <c r="K11" s="345"/>
      <c r="L11" s="333">
        <f>L12</f>
        <v>44909.4</v>
      </c>
      <c r="M11" s="333">
        <f t="shared" ref="M11:O11" si="3">M12</f>
        <v>44909.4</v>
      </c>
      <c r="N11" s="333">
        <f t="shared" si="3"/>
        <v>44909.4</v>
      </c>
      <c r="O11" s="333">
        <f t="shared" si="3"/>
        <v>44909.4</v>
      </c>
      <c r="P11" s="334"/>
      <c r="Q11" s="334"/>
    </row>
    <row r="12" spans="1:17" s="77" customFormat="1" ht="24">
      <c r="A12" s="301" t="s">
        <v>101</v>
      </c>
      <c r="B12" s="301"/>
      <c r="C12" s="104"/>
      <c r="D12" s="104"/>
      <c r="E12" s="104">
        <v>201</v>
      </c>
      <c r="F12" s="104"/>
      <c r="G12" s="343" t="s">
        <v>102</v>
      </c>
      <c r="H12" s="344" t="s">
        <v>103</v>
      </c>
      <c r="I12" s="345">
        <v>4</v>
      </c>
      <c r="J12" s="345">
        <v>2</v>
      </c>
      <c r="K12" s="345">
        <f>J12/I12*100</f>
        <v>50</v>
      </c>
      <c r="L12" s="333">
        <v>44909.4</v>
      </c>
      <c r="M12" s="333">
        <v>44909.4</v>
      </c>
      <c r="N12" s="333">
        <v>44909.4</v>
      </c>
      <c r="O12" s="335">
        <v>44909.4</v>
      </c>
      <c r="P12" s="336">
        <f>M12/L12*100</f>
        <v>100</v>
      </c>
      <c r="Q12" s="336">
        <f>K12/P12*100</f>
        <v>50</v>
      </c>
    </row>
    <row r="13" spans="1:17" s="77" customFormat="1" ht="15.75" customHeight="1">
      <c r="A13" s="301"/>
      <c r="B13" s="301">
        <v>2</v>
      </c>
      <c r="C13" s="104"/>
      <c r="D13" s="104"/>
      <c r="E13" s="104"/>
      <c r="F13" s="104"/>
      <c r="G13" s="343" t="s">
        <v>104</v>
      </c>
      <c r="H13" s="344"/>
      <c r="I13" s="345"/>
      <c r="J13" s="345"/>
      <c r="K13" s="345"/>
      <c r="L13" s="331">
        <f>L14+L17+L20+L28+L32</f>
        <v>76555095.449999988</v>
      </c>
      <c r="M13" s="331">
        <f t="shared" ref="M13:O13" si="4">M14+M17+M20+M28+M32</f>
        <v>46511123.379999995</v>
      </c>
      <c r="N13" s="331">
        <f t="shared" si="4"/>
        <v>46511123.379999995</v>
      </c>
      <c r="O13" s="331">
        <f t="shared" si="4"/>
        <v>46511123.379999995</v>
      </c>
      <c r="P13" s="336"/>
      <c r="Q13" s="336"/>
    </row>
    <row r="14" spans="1:17" s="77" customFormat="1" ht="24">
      <c r="A14" s="301"/>
      <c r="B14" s="301"/>
      <c r="C14" s="104">
        <v>2</v>
      </c>
      <c r="D14" s="104"/>
      <c r="E14" s="104"/>
      <c r="F14" s="104"/>
      <c r="G14" s="343" t="s">
        <v>105</v>
      </c>
      <c r="H14" s="344"/>
      <c r="I14" s="345"/>
      <c r="J14" s="345"/>
      <c r="K14" s="345"/>
      <c r="L14" s="332">
        <f>L15</f>
        <v>0</v>
      </c>
      <c r="M14" s="332">
        <f t="shared" ref="M14:O14" si="5">M15</f>
        <v>0</v>
      </c>
      <c r="N14" s="332">
        <f t="shared" si="5"/>
        <v>0</v>
      </c>
      <c r="O14" s="332">
        <f t="shared" si="5"/>
        <v>0</v>
      </c>
      <c r="P14" s="336"/>
      <c r="Q14" s="336"/>
    </row>
    <row r="15" spans="1:17" s="77" customFormat="1" ht="12">
      <c r="A15" s="301"/>
      <c r="B15" s="301"/>
      <c r="C15" s="104"/>
      <c r="D15" s="104">
        <v>6</v>
      </c>
      <c r="E15" s="104"/>
      <c r="F15" s="104"/>
      <c r="G15" s="343" t="s">
        <v>106</v>
      </c>
      <c r="H15" s="344"/>
      <c r="I15" s="345"/>
      <c r="J15" s="346" t="s">
        <v>101</v>
      </c>
      <c r="K15" s="345"/>
      <c r="L15" s="336">
        <f>L16</f>
        <v>0</v>
      </c>
      <c r="M15" s="336">
        <f t="shared" ref="M15:O15" si="6">M16</f>
        <v>0</v>
      </c>
      <c r="N15" s="336">
        <f t="shared" si="6"/>
        <v>0</v>
      </c>
      <c r="O15" s="336">
        <f t="shared" si="6"/>
        <v>0</v>
      </c>
      <c r="P15" s="336"/>
      <c r="Q15" s="336"/>
    </row>
    <row r="16" spans="1:17" s="77" customFormat="1" ht="12">
      <c r="A16" s="301"/>
      <c r="B16" s="301"/>
      <c r="C16" s="104"/>
      <c r="D16" s="104"/>
      <c r="E16" s="104">
        <v>203</v>
      </c>
      <c r="F16" s="104"/>
      <c r="G16" s="343" t="s">
        <v>107</v>
      </c>
      <c r="H16" s="344" t="s">
        <v>44</v>
      </c>
      <c r="I16" s="345">
        <v>1400</v>
      </c>
      <c r="J16" s="345">
        <v>2114</v>
      </c>
      <c r="K16" s="345">
        <f t="shared" ref="K16:K76" si="7">J16/I16*100</f>
        <v>151</v>
      </c>
      <c r="L16" s="336">
        <v>0</v>
      </c>
      <c r="M16" s="336">
        <v>0</v>
      </c>
      <c r="N16" s="336">
        <v>0</v>
      </c>
      <c r="O16" s="337">
        <v>0</v>
      </c>
      <c r="P16" s="336">
        <f>IFERROR(M16/L16*100,0)</f>
        <v>0</v>
      </c>
      <c r="Q16" s="336">
        <f>IFERROR(K16/P16*100,0)</f>
        <v>0</v>
      </c>
    </row>
    <row r="17" spans="1:17" s="77" customFormat="1" ht="12">
      <c r="A17" s="301"/>
      <c r="B17" s="301"/>
      <c r="C17" s="104">
        <v>3</v>
      </c>
      <c r="D17" s="104"/>
      <c r="E17" s="104"/>
      <c r="F17" s="104"/>
      <c r="G17" s="343" t="s">
        <v>812</v>
      </c>
      <c r="H17" s="344"/>
      <c r="I17" s="345"/>
      <c r="J17" s="345"/>
      <c r="K17" s="345"/>
      <c r="L17" s="333">
        <f>L18</f>
        <v>551081.94999999995</v>
      </c>
      <c r="M17" s="333">
        <f t="shared" ref="M17:O17" si="8">M18</f>
        <v>551081.94999999995</v>
      </c>
      <c r="N17" s="333">
        <f t="shared" si="8"/>
        <v>551081.94999999995</v>
      </c>
      <c r="O17" s="333">
        <f t="shared" si="8"/>
        <v>551081.94999999995</v>
      </c>
      <c r="P17" s="336"/>
      <c r="Q17" s="336"/>
    </row>
    <row r="18" spans="1:17" s="77" customFormat="1" ht="24">
      <c r="A18" s="301"/>
      <c r="B18" s="301"/>
      <c r="C18" s="104"/>
      <c r="D18" s="104">
        <v>3</v>
      </c>
      <c r="E18" s="104"/>
      <c r="F18" s="104"/>
      <c r="G18" s="343" t="s">
        <v>813</v>
      </c>
      <c r="H18" s="344"/>
      <c r="I18" s="345"/>
      <c r="J18" s="345"/>
      <c r="K18" s="345"/>
      <c r="L18" s="333">
        <f>L19</f>
        <v>551081.94999999995</v>
      </c>
      <c r="M18" s="333">
        <f>M19</f>
        <v>551081.94999999995</v>
      </c>
      <c r="N18" s="333">
        <f t="shared" ref="N18:O18" si="9">N19</f>
        <v>551081.94999999995</v>
      </c>
      <c r="O18" s="333">
        <f t="shared" si="9"/>
        <v>551081.94999999995</v>
      </c>
      <c r="P18" s="336"/>
      <c r="Q18" s="336"/>
    </row>
    <row r="19" spans="1:17" s="77" customFormat="1" ht="36">
      <c r="A19" s="301"/>
      <c r="B19" s="301"/>
      <c r="C19" s="104"/>
      <c r="D19" s="104"/>
      <c r="E19" s="104">
        <v>207</v>
      </c>
      <c r="F19" s="104"/>
      <c r="G19" s="347" t="s">
        <v>184</v>
      </c>
      <c r="H19" s="348" t="s">
        <v>49</v>
      </c>
      <c r="I19" s="346">
        <v>1</v>
      </c>
      <c r="J19" s="345">
        <v>1</v>
      </c>
      <c r="K19" s="345">
        <f t="shared" si="7"/>
        <v>100</v>
      </c>
      <c r="L19" s="333">
        <v>551081.94999999995</v>
      </c>
      <c r="M19" s="333">
        <v>551081.94999999995</v>
      </c>
      <c r="N19" s="333">
        <v>551081.94999999995</v>
      </c>
      <c r="O19" s="333">
        <v>551081.94999999995</v>
      </c>
      <c r="P19" s="336">
        <f t="shared" ref="P19:P76" si="10">M19/L19*100</f>
        <v>100</v>
      </c>
      <c r="Q19" s="336">
        <f t="shared" ref="Q19:Q79" si="11">IFERROR(K19/P19*100,0)</f>
        <v>100</v>
      </c>
    </row>
    <row r="20" spans="1:17" s="77" customFormat="1" ht="36">
      <c r="A20" s="301"/>
      <c r="B20" s="301"/>
      <c r="C20" s="104">
        <v>4</v>
      </c>
      <c r="D20" s="104"/>
      <c r="E20" s="104"/>
      <c r="F20" s="104"/>
      <c r="G20" s="343" t="s">
        <v>108</v>
      </c>
      <c r="H20" s="344"/>
      <c r="I20" s="345"/>
      <c r="J20" s="345"/>
      <c r="K20" s="345"/>
      <c r="L20" s="333">
        <f>L21+L24</f>
        <v>42017496.710000001</v>
      </c>
      <c r="M20" s="333">
        <f t="shared" ref="M20:O20" si="12">M21+M24</f>
        <v>12597257.140000001</v>
      </c>
      <c r="N20" s="333">
        <f t="shared" si="12"/>
        <v>12597257.140000001</v>
      </c>
      <c r="O20" s="333">
        <f t="shared" si="12"/>
        <v>12597257.140000001</v>
      </c>
      <c r="P20" s="336"/>
      <c r="Q20" s="336"/>
    </row>
    <row r="21" spans="1:17" s="77" customFormat="1" ht="12">
      <c r="A21" s="301"/>
      <c r="B21" s="301"/>
      <c r="C21" s="104"/>
      <c r="D21" s="104">
        <v>1</v>
      </c>
      <c r="E21" s="104"/>
      <c r="F21" s="104"/>
      <c r="G21" s="343" t="s">
        <v>109</v>
      </c>
      <c r="H21" s="344"/>
      <c r="I21" s="345"/>
      <c r="J21" s="345"/>
      <c r="K21" s="345"/>
      <c r="L21" s="333">
        <f>L22+L23</f>
        <v>2566902.8800000004</v>
      </c>
      <c r="M21" s="333">
        <f t="shared" ref="M21:O21" si="13">M22+M23</f>
        <v>2511643.31</v>
      </c>
      <c r="N21" s="333">
        <f t="shared" si="13"/>
        <v>2511643.31</v>
      </c>
      <c r="O21" s="333">
        <f t="shared" si="13"/>
        <v>2511643.31</v>
      </c>
      <c r="P21" s="336"/>
      <c r="Q21" s="336"/>
    </row>
    <row r="22" spans="1:17" s="77" customFormat="1" ht="22.5" customHeight="1">
      <c r="A22" s="301"/>
      <c r="B22" s="301"/>
      <c r="C22" s="104"/>
      <c r="D22" s="104"/>
      <c r="E22" s="104">
        <v>211</v>
      </c>
      <c r="F22" s="104"/>
      <c r="G22" s="343" t="s">
        <v>45</v>
      </c>
      <c r="H22" s="344" t="s">
        <v>46</v>
      </c>
      <c r="I22" s="345">
        <v>240</v>
      </c>
      <c r="J22" s="345">
        <v>436</v>
      </c>
      <c r="K22" s="345">
        <f t="shared" si="7"/>
        <v>181.66666666666666</v>
      </c>
      <c r="L22" s="333">
        <v>484942.17</v>
      </c>
      <c r="M22" s="333">
        <v>429682.60000000003</v>
      </c>
      <c r="N22" s="333">
        <v>429682.60000000003</v>
      </c>
      <c r="O22" s="335">
        <v>429682.60000000003</v>
      </c>
      <c r="P22" s="336">
        <f t="shared" si="10"/>
        <v>88.604915509822561</v>
      </c>
      <c r="Q22" s="336">
        <f t="shared" si="11"/>
        <v>205.03000947676259</v>
      </c>
    </row>
    <row r="23" spans="1:17" s="77" customFormat="1" ht="36">
      <c r="A23" s="301"/>
      <c r="B23" s="301"/>
      <c r="C23" s="104"/>
      <c r="D23" s="104"/>
      <c r="E23" s="104">
        <v>212</v>
      </c>
      <c r="F23" s="104"/>
      <c r="G23" s="343" t="s">
        <v>110</v>
      </c>
      <c r="H23" s="344" t="s">
        <v>49</v>
      </c>
      <c r="I23" s="349">
        <v>3</v>
      </c>
      <c r="J23" s="345">
        <v>3</v>
      </c>
      <c r="K23" s="345">
        <f t="shared" si="7"/>
        <v>100</v>
      </c>
      <c r="L23" s="333">
        <v>2081960.7100000002</v>
      </c>
      <c r="M23" s="333">
        <v>2081960.7100000002</v>
      </c>
      <c r="N23" s="333">
        <v>2081960.7100000002</v>
      </c>
      <c r="O23" s="335">
        <v>2081960.7100000002</v>
      </c>
      <c r="P23" s="336">
        <f t="shared" si="10"/>
        <v>100</v>
      </c>
      <c r="Q23" s="336">
        <f t="shared" si="11"/>
        <v>100</v>
      </c>
    </row>
    <row r="24" spans="1:17" s="77" customFormat="1" ht="12">
      <c r="A24" s="301"/>
      <c r="B24" s="301"/>
      <c r="C24" s="104"/>
      <c r="D24" s="104">
        <v>2</v>
      </c>
      <c r="E24" s="104"/>
      <c r="F24" s="104"/>
      <c r="G24" s="343" t="s">
        <v>111</v>
      </c>
      <c r="H24" s="344"/>
      <c r="I24" s="345"/>
      <c r="J24" s="345"/>
      <c r="K24" s="345"/>
      <c r="L24" s="333">
        <f>L25+L26+L27</f>
        <v>39450593.829999998</v>
      </c>
      <c r="M24" s="333">
        <f t="shared" ref="M24:O24" si="14">M25+M26+M27</f>
        <v>10085613.83</v>
      </c>
      <c r="N24" s="333">
        <f t="shared" si="14"/>
        <v>10085613.83</v>
      </c>
      <c r="O24" s="333">
        <f t="shared" si="14"/>
        <v>10085613.83</v>
      </c>
      <c r="P24" s="336"/>
      <c r="Q24" s="336"/>
    </row>
    <row r="25" spans="1:17" s="77" customFormat="1" ht="36">
      <c r="A25" s="301"/>
      <c r="B25" s="301"/>
      <c r="C25" s="104"/>
      <c r="D25" s="104"/>
      <c r="E25" s="104">
        <v>213</v>
      </c>
      <c r="F25" s="104"/>
      <c r="G25" s="343" t="s">
        <v>185</v>
      </c>
      <c r="H25" s="348" t="s">
        <v>49</v>
      </c>
      <c r="I25" s="345">
        <v>1</v>
      </c>
      <c r="J25" s="349">
        <v>0</v>
      </c>
      <c r="K25" s="349">
        <f>IFERROR(J25/I25*100,0)</f>
        <v>0</v>
      </c>
      <c r="L25" s="333">
        <v>29364980</v>
      </c>
      <c r="M25" s="336">
        <v>0</v>
      </c>
      <c r="N25" s="336">
        <v>0</v>
      </c>
      <c r="O25" s="336">
        <v>0</v>
      </c>
      <c r="P25" s="336">
        <f t="shared" si="10"/>
        <v>0</v>
      </c>
      <c r="Q25" s="336">
        <f t="shared" si="11"/>
        <v>0</v>
      </c>
    </row>
    <row r="26" spans="1:17" s="77" customFormat="1" ht="48">
      <c r="A26" s="355"/>
      <c r="B26" s="355"/>
      <c r="C26" s="284"/>
      <c r="D26" s="284"/>
      <c r="E26" s="284">
        <v>214</v>
      </c>
      <c r="F26" s="284"/>
      <c r="G26" s="350" t="s">
        <v>186</v>
      </c>
      <c r="H26" s="351" t="s">
        <v>49</v>
      </c>
      <c r="I26" s="352">
        <v>1</v>
      </c>
      <c r="J26" s="352">
        <v>1</v>
      </c>
      <c r="K26" s="352">
        <f>IFERROR(J26/I26*100,0)</f>
        <v>100</v>
      </c>
      <c r="L26" s="338">
        <v>2341342.0299999998</v>
      </c>
      <c r="M26" s="338">
        <v>2341342.0299999998</v>
      </c>
      <c r="N26" s="338">
        <v>2341342.0299999998</v>
      </c>
      <c r="O26" s="338">
        <v>2341342.0299999998</v>
      </c>
      <c r="P26" s="364">
        <f t="shared" si="10"/>
        <v>100</v>
      </c>
      <c r="Q26" s="364">
        <f t="shared" si="11"/>
        <v>100</v>
      </c>
    </row>
    <row r="27" spans="1:17" s="77" customFormat="1" ht="24">
      <c r="A27" s="302"/>
      <c r="B27" s="302"/>
      <c r="C27" s="302"/>
      <c r="D27" s="302"/>
      <c r="E27" s="302">
        <v>215</v>
      </c>
      <c r="F27" s="302"/>
      <c r="G27" s="366" t="s">
        <v>47</v>
      </c>
      <c r="H27" s="367" t="s">
        <v>46</v>
      </c>
      <c r="I27" s="368">
        <v>600</v>
      </c>
      <c r="J27" s="368">
        <v>421</v>
      </c>
      <c r="K27" s="368">
        <f t="shared" si="7"/>
        <v>70.166666666666671</v>
      </c>
      <c r="L27" s="369">
        <v>7744271.7999999998</v>
      </c>
      <c r="M27" s="369">
        <v>7744271.7999999998</v>
      </c>
      <c r="N27" s="369">
        <v>7744271.7999999998</v>
      </c>
      <c r="O27" s="369">
        <v>7744271.7999999998</v>
      </c>
      <c r="P27" s="370">
        <f t="shared" si="10"/>
        <v>100</v>
      </c>
      <c r="Q27" s="370">
        <f t="shared" si="11"/>
        <v>70.166666666666671</v>
      </c>
    </row>
    <row r="28" spans="1:17" s="77" customFormat="1" ht="16.5" customHeight="1">
      <c r="A28" s="301"/>
      <c r="B28" s="301"/>
      <c r="C28" s="301">
        <v>5</v>
      </c>
      <c r="D28" s="301"/>
      <c r="E28" s="301"/>
      <c r="F28" s="301"/>
      <c r="G28" s="343" t="s">
        <v>112</v>
      </c>
      <c r="H28" s="353"/>
      <c r="I28" s="354"/>
      <c r="J28" s="354"/>
      <c r="K28" s="354"/>
      <c r="L28" s="339">
        <f>L29</f>
        <v>5535523.4499999993</v>
      </c>
      <c r="M28" s="339">
        <f t="shared" ref="M28:O28" si="15">M29</f>
        <v>5535523.4499999993</v>
      </c>
      <c r="N28" s="339">
        <f t="shared" si="15"/>
        <v>5535523.4499999993</v>
      </c>
      <c r="O28" s="339">
        <f t="shared" si="15"/>
        <v>5535523.4499999993</v>
      </c>
      <c r="P28" s="365"/>
      <c r="Q28" s="336"/>
    </row>
    <row r="29" spans="1:17" s="77" customFormat="1" ht="19.5" customHeight="1">
      <c r="A29" s="301"/>
      <c r="B29" s="301"/>
      <c r="C29" s="104"/>
      <c r="D29" s="104">
        <v>1</v>
      </c>
      <c r="E29" s="104"/>
      <c r="F29" s="104"/>
      <c r="G29" s="343" t="s">
        <v>113</v>
      </c>
      <c r="H29" s="344"/>
      <c r="I29" s="345"/>
      <c r="J29" s="345"/>
      <c r="K29" s="345"/>
      <c r="L29" s="333">
        <f>L30+L31</f>
        <v>5535523.4499999993</v>
      </c>
      <c r="M29" s="333">
        <f t="shared" ref="M29:O29" si="16">M30+M31</f>
        <v>5535523.4499999993</v>
      </c>
      <c r="N29" s="333">
        <f t="shared" si="16"/>
        <v>5535523.4499999993</v>
      </c>
      <c r="O29" s="333">
        <f t="shared" si="16"/>
        <v>5535523.4499999993</v>
      </c>
      <c r="P29" s="336"/>
      <c r="Q29" s="336"/>
    </row>
    <row r="30" spans="1:17" s="77" customFormat="1" ht="12">
      <c r="A30" s="301"/>
      <c r="B30" s="301"/>
      <c r="C30" s="104"/>
      <c r="D30" s="104"/>
      <c r="E30" s="104">
        <v>216</v>
      </c>
      <c r="F30" s="104"/>
      <c r="G30" s="343" t="s">
        <v>114</v>
      </c>
      <c r="H30" s="344" t="s">
        <v>115</v>
      </c>
      <c r="I30" s="345">
        <v>260</v>
      </c>
      <c r="J30" s="345">
        <v>260</v>
      </c>
      <c r="K30" s="345">
        <f t="shared" si="7"/>
        <v>100</v>
      </c>
      <c r="L30" s="333">
        <v>86165</v>
      </c>
      <c r="M30" s="333">
        <v>86165</v>
      </c>
      <c r="N30" s="333">
        <v>86165</v>
      </c>
      <c r="O30" s="335">
        <v>86165</v>
      </c>
      <c r="P30" s="336">
        <f t="shared" si="10"/>
        <v>100</v>
      </c>
      <c r="Q30" s="336">
        <f t="shared" si="11"/>
        <v>100</v>
      </c>
    </row>
    <row r="31" spans="1:17" s="77" customFormat="1" ht="48">
      <c r="A31" s="301"/>
      <c r="B31" s="301"/>
      <c r="C31" s="104"/>
      <c r="D31" s="104"/>
      <c r="E31" s="104">
        <v>218</v>
      </c>
      <c r="F31" s="104"/>
      <c r="G31" s="343" t="s">
        <v>48</v>
      </c>
      <c r="H31" s="344" t="s">
        <v>49</v>
      </c>
      <c r="I31" s="345">
        <v>10</v>
      </c>
      <c r="J31" s="345">
        <v>13</v>
      </c>
      <c r="K31" s="345">
        <f t="shared" si="7"/>
        <v>130</v>
      </c>
      <c r="L31" s="333">
        <v>5449358.4499999993</v>
      </c>
      <c r="M31" s="333">
        <v>5449358.4499999993</v>
      </c>
      <c r="N31" s="333">
        <v>5449358.4499999993</v>
      </c>
      <c r="O31" s="335">
        <v>5449358.4499999993</v>
      </c>
      <c r="P31" s="336">
        <f t="shared" si="10"/>
        <v>100</v>
      </c>
      <c r="Q31" s="336">
        <f t="shared" si="11"/>
        <v>130</v>
      </c>
    </row>
    <row r="32" spans="1:17" s="77" customFormat="1" ht="12">
      <c r="A32" s="301"/>
      <c r="B32" s="301"/>
      <c r="C32" s="104">
        <v>6</v>
      </c>
      <c r="D32" s="104"/>
      <c r="E32" s="104"/>
      <c r="F32" s="104"/>
      <c r="G32" s="343" t="s">
        <v>116</v>
      </c>
      <c r="H32" s="344"/>
      <c r="I32" s="345"/>
      <c r="J32" s="345"/>
      <c r="K32" s="345"/>
      <c r="L32" s="333">
        <f>L33</f>
        <v>28450993.339999996</v>
      </c>
      <c r="M32" s="333">
        <f t="shared" ref="M32:O32" si="17">M33</f>
        <v>27827260.839999996</v>
      </c>
      <c r="N32" s="333">
        <f t="shared" si="17"/>
        <v>27827260.839999996</v>
      </c>
      <c r="O32" s="333">
        <f t="shared" si="17"/>
        <v>27827260.839999996</v>
      </c>
      <c r="P32" s="336"/>
      <c r="Q32" s="336"/>
    </row>
    <row r="33" spans="1:18" s="77" customFormat="1" ht="24">
      <c r="A33" s="301"/>
      <c r="B33" s="301"/>
      <c r="C33" s="104"/>
      <c r="D33" s="104">
        <v>9</v>
      </c>
      <c r="E33" s="104"/>
      <c r="F33" s="104"/>
      <c r="G33" s="343" t="s">
        <v>117</v>
      </c>
      <c r="H33" s="344"/>
      <c r="I33" s="345"/>
      <c r="J33" s="345"/>
      <c r="K33" s="345"/>
      <c r="L33" s="333">
        <f>L34+L35+L36+L37</f>
        <v>28450993.339999996</v>
      </c>
      <c r="M33" s="333">
        <f t="shared" ref="M33:O33" si="18">M34+M35+M36+M37</f>
        <v>27827260.839999996</v>
      </c>
      <c r="N33" s="333">
        <f t="shared" si="18"/>
        <v>27827260.839999996</v>
      </c>
      <c r="O33" s="333">
        <f t="shared" si="18"/>
        <v>27827260.839999996</v>
      </c>
      <c r="P33" s="336"/>
      <c r="Q33" s="336"/>
    </row>
    <row r="34" spans="1:18" s="77" customFormat="1" ht="36">
      <c r="A34" s="301"/>
      <c r="B34" s="301"/>
      <c r="C34" s="104"/>
      <c r="D34" s="104"/>
      <c r="E34" s="104">
        <v>227</v>
      </c>
      <c r="F34" s="104"/>
      <c r="G34" s="347" t="s">
        <v>187</v>
      </c>
      <c r="H34" s="348" t="s">
        <v>49</v>
      </c>
      <c r="I34" s="345">
        <v>1</v>
      </c>
      <c r="J34" s="345">
        <v>1</v>
      </c>
      <c r="K34" s="345">
        <f t="shared" si="7"/>
        <v>100</v>
      </c>
      <c r="L34" s="333">
        <v>4426.6099999999997</v>
      </c>
      <c r="M34" s="333">
        <v>4426.6099999999997</v>
      </c>
      <c r="N34" s="333">
        <v>4426.6099999999997</v>
      </c>
      <c r="O34" s="333">
        <v>4426.6099999999997</v>
      </c>
      <c r="P34" s="336">
        <f t="shared" si="10"/>
        <v>100</v>
      </c>
      <c r="Q34" s="336">
        <f t="shared" si="11"/>
        <v>100</v>
      </c>
    </row>
    <row r="35" spans="1:18" s="77" customFormat="1" ht="60">
      <c r="A35" s="301"/>
      <c r="B35" s="301"/>
      <c r="C35" s="104"/>
      <c r="D35" s="104"/>
      <c r="E35" s="104">
        <v>228</v>
      </c>
      <c r="F35" s="104"/>
      <c r="G35" s="343" t="s">
        <v>118</v>
      </c>
      <c r="H35" s="344" t="s">
        <v>49</v>
      </c>
      <c r="I35" s="345">
        <f>2+2</f>
        <v>4</v>
      </c>
      <c r="J35" s="345">
        <v>3</v>
      </c>
      <c r="K35" s="345">
        <f t="shared" si="7"/>
        <v>75</v>
      </c>
      <c r="L35" s="333">
        <v>686037.21</v>
      </c>
      <c r="M35" s="333">
        <v>686037.21</v>
      </c>
      <c r="N35" s="333">
        <v>686037.21</v>
      </c>
      <c r="O35" s="335">
        <v>686037.21</v>
      </c>
      <c r="P35" s="336">
        <f t="shared" si="10"/>
        <v>100</v>
      </c>
      <c r="Q35" s="336">
        <f t="shared" si="11"/>
        <v>75</v>
      </c>
    </row>
    <row r="36" spans="1:18" s="77" customFormat="1" ht="36">
      <c r="A36" s="301"/>
      <c r="B36" s="301"/>
      <c r="C36" s="104"/>
      <c r="D36" s="104"/>
      <c r="E36" s="104">
        <v>229</v>
      </c>
      <c r="F36" s="104"/>
      <c r="G36" s="343" t="s">
        <v>119</v>
      </c>
      <c r="H36" s="344" t="s">
        <v>115</v>
      </c>
      <c r="I36" s="345">
        <v>360</v>
      </c>
      <c r="J36" s="345">
        <v>963</v>
      </c>
      <c r="K36" s="345">
        <f t="shared" si="7"/>
        <v>267.5</v>
      </c>
      <c r="L36" s="333">
        <v>1934392.55</v>
      </c>
      <c r="M36" s="333">
        <v>1934392.55</v>
      </c>
      <c r="N36" s="333">
        <v>1934392.55</v>
      </c>
      <c r="O36" s="335">
        <v>1934392.55</v>
      </c>
      <c r="P36" s="336">
        <f t="shared" si="10"/>
        <v>100</v>
      </c>
      <c r="Q36" s="336">
        <f t="shared" si="11"/>
        <v>267.5</v>
      </c>
    </row>
    <row r="37" spans="1:18" s="77" customFormat="1" ht="24">
      <c r="A37" s="301"/>
      <c r="B37" s="301"/>
      <c r="C37" s="104"/>
      <c r="D37" s="104"/>
      <c r="E37" s="104">
        <v>230</v>
      </c>
      <c r="F37" s="104"/>
      <c r="G37" s="343" t="s">
        <v>50</v>
      </c>
      <c r="H37" s="344" t="s">
        <v>115</v>
      </c>
      <c r="I37" s="345">
        <v>6892</v>
      </c>
      <c r="J37" s="345">
        <v>18895</v>
      </c>
      <c r="K37" s="345">
        <f t="shared" si="7"/>
        <v>274.15844457341848</v>
      </c>
      <c r="L37" s="333">
        <v>25826136.969999995</v>
      </c>
      <c r="M37" s="333">
        <v>25202404.469999995</v>
      </c>
      <c r="N37" s="333">
        <v>25202404.469999995</v>
      </c>
      <c r="O37" s="335">
        <v>25202404.469999995</v>
      </c>
      <c r="P37" s="336">
        <f t="shared" si="10"/>
        <v>97.584878835249199</v>
      </c>
      <c r="Q37" s="336">
        <f t="shared" si="11"/>
        <v>280.94357224778162</v>
      </c>
    </row>
    <row r="38" spans="1:18" s="77" customFormat="1" ht="12">
      <c r="A38" s="301"/>
      <c r="B38" s="301">
        <v>3</v>
      </c>
      <c r="C38" s="104"/>
      <c r="D38" s="104"/>
      <c r="E38" s="104"/>
      <c r="F38" s="104"/>
      <c r="G38" s="343" t="s">
        <v>120</v>
      </c>
      <c r="H38" s="344"/>
      <c r="I38" s="345"/>
      <c r="J38" s="345"/>
      <c r="K38" s="345"/>
      <c r="L38" s="336">
        <f>L39</f>
        <v>0</v>
      </c>
      <c r="M38" s="336">
        <f t="shared" ref="M38:O38" si="19">M39</f>
        <v>0</v>
      </c>
      <c r="N38" s="336">
        <f t="shared" si="19"/>
        <v>0</v>
      </c>
      <c r="O38" s="336">
        <f t="shared" si="19"/>
        <v>0</v>
      </c>
      <c r="P38" s="336"/>
      <c r="Q38" s="336"/>
    </row>
    <row r="39" spans="1:18" s="77" customFormat="1" ht="36">
      <c r="A39" s="301"/>
      <c r="B39" s="301"/>
      <c r="C39" s="104">
        <v>1</v>
      </c>
      <c r="D39" s="104"/>
      <c r="E39" s="104"/>
      <c r="F39" s="104"/>
      <c r="G39" s="343" t="s">
        <v>121</v>
      </c>
      <c r="H39" s="344"/>
      <c r="I39" s="345"/>
      <c r="J39" s="345"/>
      <c r="K39" s="345"/>
      <c r="L39" s="336">
        <f>L40</f>
        <v>0</v>
      </c>
      <c r="M39" s="336">
        <f t="shared" ref="M39:O39" si="20">M40</f>
        <v>0</v>
      </c>
      <c r="N39" s="336">
        <f t="shared" si="20"/>
        <v>0</v>
      </c>
      <c r="O39" s="336">
        <f t="shared" si="20"/>
        <v>0</v>
      </c>
      <c r="P39" s="336"/>
      <c r="Q39" s="336"/>
    </row>
    <row r="40" spans="1:18" s="77" customFormat="1" ht="18" customHeight="1">
      <c r="A40" s="301"/>
      <c r="B40" s="301"/>
      <c r="C40" s="104"/>
      <c r="D40" s="104">
        <v>2</v>
      </c>
      <c r="E40" s="104"/>
      <c r="F40" s="104"/>
      <c r="G40" s="343" t="s">
        <v>122</v>
      </c>
      <c r="H40" s="344"/>
      <c r="I40" s="345"/>
      <c r="J40" s="345"/>
      <c r="K40" s="345"/>
      <c r="L40" s="336">
        <f>L41</f>
        <v>0</v>
      </c>
      <c r="M40" s="336">
        <f t="shared" ref="M40:O40" si="21">M41</f>
        <v>0</v>
      </c>
      <c r="N40" s="336">
        <f t="shared" si="21"/>
        <v>0</v>
      </c>
      <c r="O40" s="336">
        <f t="shared" si="21"/>
        <v>0</v>
      </c>
      <c r="P40" s="336"/>
      <c r="Q40" s="336"/>
    </row>
    <row r="41" spans="1:18" s="77" customFormat="1" ht="18" customHeight="1">
      <c r="A41" s="301"/>
      <c r="B41" s="301"/>
      <c r="C41" s="104"/>
      <c r="D41" s="104"/>
      <c r="E41" s="104">
        <v>232</v>
      </c>
      <c r="F41" s="104"/>
      <c r="G41" s="343" t="s">
        <v>123</v>
      </c>
      <c r="H41" s="344" t="s">
        <v>115</v>
      </c>
      <c r="I41" s="345">
        <v>2000</v>
      </c>
      <c r="J41" s="345">
        <v>2190</v>
      </c>
      <c r="K41" s="345">
        <f t="shared" si="7"/>
        <v>109.5</v>
      </c>
      <c r="L41" s="336">
        <f>L4</f>
        <v>0</v>
      </c>
      <c r="M41" s="336">
        <v>0</v>
      </c>
      <c r="N41" s="336">
        <v>0</v>
      </c>
      <c r="O41" s="337">
        <v>0</v>
      </c>
      <c r="P41" s="336">
        <f>IFERROR(M41/L41*100,0)</f>
        <v>0</v>
      </c>
      <c r="Q41" s="336">
        <f t="shared" si="11"/>
        <v>0</v>
      </c>
    </row>
    <row r="42" spans="1:18" s="77" customFormat="1" ht="24">
      <c r="A42" s="301">
        <v>2</v>
      </c>
      <c r="B42" s="301"/>
      <c r="C42" s="104"/>
      <c r="D42" s="104"/>
      <c r="E42" s="104"/>
      <c r="F42" s="104"/>
      <c r="G42" s="343" t="s">
        <v>124</v>
      </c>
      <c r="H42" s="344"/>
      <c r="I42" s="345"/>
      <c r="J42" s="345"/>
      <c r="K42" s="345"/>
      <c r="L42" s="340">
        <f>L43</f>
        <v>83675347.50999999</v>
      </c>
      <c r="M42" s="340">
        <f t="shared" ref="M42:O42" si="22">M43</f>
        <v>83675287.50999999</v>
      </c>
      <c r="N42" s="340">
        <f t="shared" si="22"/>
        <v>83675287.50999999</v>
      </c>
      <c r="O42" s="340">
        <f t="shared" si="22"/>
        <v>83675287.50999999</v>
      </c>
      <c r="P42" s="336"/>
      <c r="Q42" s="336"/>
    </row>
    <row r="43" spans="1:18" s="77" customFormat="1" ht="12">
      <c r="A43" s="355"/>
      <c r="B43" s="355">
        <v>1</v>
      </c>
      <c r="C43" s="284"/>
      <c r="D43" s="284"/>
      <c r="E43" s="284"/>
      <c r="F43" s="284"/>
      <c r="G43" s="350" t="s">
        <v>98</v>
      </c>
      <c r="H43" s="351"/>
      <c r="I43" s="352"/>
      <c r="J43" s="352"/>
      <c r="K43" s="352"/>
      <c r="L43" s="338">
        <f>L44</f>
        <v>83675347.50999999</v>
      </c>
      <c r="M43" s="338">
        <f t="shared" ref="M43:O43" si="23">M44</f>
        <v>83675287.50999999</v>
      </c>
      <c r="N43" s="338">
        <f t="shared" si="23"/>
        <v>83675287.50999999</v>
      </c>
      <c r="O43" s="338">
        <f t="shared" si="23"/>
        <v>83675287.50999999</v>
      </c>
      <c r="P43" s="364"/>
      <c r="Q43" s="364"/>
    </row>
    <row r="44" spans="1:18" s="77" customFormat="1" ht="24">
      <c r="A44" s="596"/>
      <c r="B44" s="596"/>
      <c r="C44" s="596">
        <v>7</v>
      </c>
      <c r="D44" s="596"/>
      <c r="E44" s="596"/>
      <c r="F44" s="596"/>
      <c r="G44" s="597" t="s">
        <v>125</v>
      </c>
      <c r="H44" s="598"/>
      <c r="I44" s="599"/>
      <c r="J44" s="599"/>
      <c r="K44" s="599"/>
      <c r="L44" s="600">
        <f>L45+L48</f>
        <v>83675347.50999999</v>
      </c>
      <c r="M44" s="600">
        <f t="shared" ref="M44:O44" si="24">M45+M48</f>
        <v>83675287.50999999</v>
      </c>
      <c r="N44" s="600">
        <f t="shared" si="24"/>
        <v>83675287.50999999</v>
      </c>
      <c r="O44" s="600">
        <f t="shared" si="24"/>
        <v>83675287.50999999</v>
      </c>
      <c r="P44" s="601"/>
      <c r="Q44" s="601"/>
    </row>
    <row r="45" spans="1:18" s="77" customFormat="1" ht="12">
      <c r="A45" s="104"/>
      <c r="B45" s="104"/>
      <c r="C45" s="104"/>
      <c r="D45" s="104">
        <v>1</v>
      </c>
      <c r="E45" s="104"/>
      <c r="F45" s="104"/>
      <c r="G45" s="343" t="s">
        <v>52</v>
      </c>
      <c r="H45" s="344"/>
      <c r="I45" s="345"/>
      <c r="J45" s="345"/>
      <c r="K45" s="345"/>
      <c r="L45" s="333">
        <f>L46+L47</f>
        <v>36002289.399999999</v>
      </c>
      <c r="M45" s="333">
        <f t="shared" ref="M45:O45" si="25">M46+M47</f>
        <v>36002229.399999999</v>
      </c>
      <c r="N45" s="333">
        <f t="shared" si="25"/>
        <v>36002229.399999999</v>
      </c>
      <c r="O45" s="333">
        <f t="shared" si="25"/>
        <v>36002229.399999999</v>
      </c>
      <c r="P45" s="336"/>
      <c r="Q45" s="336"/>
    </row>
    <row r="46" spans="1:18" s="77" customFormat="1" ht="24">
      <c r="A46" s="301"/>
      <c r="B46" s="301"/>
      <c r="C46" s="104"/>
      <c r="D46" s="104"/>
      <c r="E46" s="104">
        <v>201</v>
      </c>
      <c r="F46" s="104"/>
      <c r="G46" s="343" t="s">
        <v>126</v>
      </c>
      <c r="H46" s="344" t="s">
        <v>46</v>
      </c>
      <c r="I46" s="345">
        <f>1+0.5</f>
        <v>1.5</v>
      </c>
      <c r="J46" s="345">
        <v>1</v>
      </c>
      <c r="K46" s="345">
        <f t="shared" si="7"/>
        <v>66.666666666666657</v>
      </c>
      <c r="L46" s="333">
        <v>146484.25</v>
      </c>
      <c r="M46" s="333">
        <v>146424.25</v>
      </c>
      <c r="N46" s="333">
        <v>146424.25</v>
      </c>
      <c r="O46" s="335">
        <v>146424.25</v>
      </c>
      <c r="P46" s="336">
        <f t="shared" si="10"/>
        <v>99.959039965047438</v>
      </c>
      <c r="Q46" s="336">
        <f t="shared" si="11"/>
        <v>66.693984546047986</v>
      </c>
    </row>
    <row r="47" spans="1:18" s="77" customFormat="1" ht="24">
      <c r="A47" s="104"/>
      <c r="B47" s="104"/>
      <c r="C47" s="104"/>
      <c r="D47" s="104"/>
      <c r="E47" s="104">
        <v>203</v>
      </c>
      <c r="F47" s="104"/>
      <c r="G47" s="343" t="s">
        <v>51</v>
      </c>
      <c r="H47" s="344" t="s">
        <v>52</v>
      </c>
      <c r="I47" s="345">
        <v>126</v>
      </c>
      <c r="J47" s="345">
        <v>63</v>
      </c>
      <c r="K47" s="345">
        <f t="shared" si="7"/>
        <v>50</v>
      </c>
      <c r="L47" s="333">
        <v>35855805.149999999</v>
      </c>
      <c r="M47" s="333">
        <v>35855805.149999999</v>
      </c>
      <c r="N47" s="333">
        <v>35855805.149999999</v>
      </c>
      <c r="O47" s="333">
        <v>35855805.149999999</v>
      </c>
      <c r="P47" s="336">
        <f t="shared" si="10"/>
        <v>100</v>
      </c>
      <c r="Q47" s="336">
        <f t="shared" si="11"/>
        <v>50</v>
      </c>
      <c r="R47" s="300"/>
    </row>
    <row r="48" spans="1:18" s="77" customFormat="1" ht="12">
      <c r="A48" s="301"/>
      <c r="B48" s="301"/>
      <c r="C48" s="104"/>
      <c r="D48" s="104">
        <v>2</v>
      </c>
      <c r="E48" s="104"/>
      <c r="F48" s="104"/>
      <c r="G48" s="343" t="s">
        <v>128</v>
      </c>
      <c r="H48" s="344"/>
      <c r="I48" s="345"/>
      <c r="J48" s="345"/>
      <c r="K48" s="345"/>
      <c r="L48" s="333">
        <f>L49</f>
        <v>47673058.109999992</v>
      </c>
      <c r="M48" s="333">
        <f t="shared" ref="M48:O48" si="26">M49</f>
        <v>47673058.109999992</v>
      </c>
      <c r="N48" s="333">
        <f t="shared" si="26"/>
        <v>47673058.109999992</v>
      </c>
      <c r="O48" s="333">
        <f t="shared" si="26"/>
        <v>47673058.109999992</v>
      </c>
      <c r="P48" s="336"/>
      <c r="Q48" s="336"/>
    </row>
    <row r="49" spans="1:17" s="77" customFormat="1" ht="36">
      <c r="A49" s="301"/>
      <c r="B49" s="301"/>
      <c r="C49" s="104"/>
      <c r="D49" s="104"/>
      <c r="E49" s="104">
        <v>204</v>
      </c>
      <c r="F49" s="104"/>
      <c r="G49" s="343" t="s">
        <v>53</v>
      </c>
      <c r="H49" s="344" t="s">
        <v>54</v>
      </c>
      <c r="I49" s="345">
        <v>1</v>
      </c>
      <c r="J49" s="345">
        <v>1</v>
      </c>
      <c r="K49" s="345">
        <f t="shared" si="7"/>
        <v>100</v>
      </c>
      <c r="L49" s="333">
        <v>47673058.109999992</v>
      </c>
      <c r="M49" s="333">
        <v>47673058.109999992</v>
      </c>
      <c r="N49" s="333">
        <v>47673058.109999992</v>
      </c>
      <c r="O49" s="335">
        <v>47673058.109999992</v>
      </c>
      <c r="P49" s="336">
        <f t="shared" si="10"/>
        <v>100</v>
      </c>
      <c r="Q49" s="336">
        <f t="shared" si="11"/>
        <v>100</v>
      </c>
    </row>
    <row r="50" spans="1:17" s="77" customFormat="1" ht="24">
      <c r="A50" s="301">
        <v>3</v>
      </c>
      <c r="B50" s="301"/>
      <c r="C50" s="104"/>
      <c r="D50" s="104"/>
      <c r="E50" s="104"/>
      <c r="F50" s="104"/>
      <c r="G50" s="343" t="s">
        <v>129</v>
      </c>
      <c r="H50" s="344"/>
      <c r="I50" s="345"/>
      <c r="J50" s="345"/>
      <c r="K50" s="345"/>
      <c r="L50" s="340">
        <f>L51</f>
        <v>14124433.640000001</v>
      </c>
      <c r="M50" s="340">
        <f t="shared" ref="M50:O50" si="27">M51</f>
        <v>14124433.640000001</v>
      </c>
      <c r="N50" s="340">
        <f t="shared" si="27"/>
        <v>14124433.640000001</v>
      </c>
      <c r="O50" s="340">
        <f t="shared" si="27"/>
        <v>14124433.640000001</v>
      </c>
      <c r="P50" s="336"/>
      <c r="Q50" s="336"/>
    </row>
    <row r="51" spans="1:17" s="77" customFormat="1" ht="12">
      <c r="A51" s="301"/>
      <c r="B51" s="301">
        <v>3</v>
      </c>
      <c r="C51" s="104"/>
      <c r="D51" s="104"/>
      <c r="E51" s="104"/>
      <c r="F51" s="104"/>
      <c r="G51" s="343" t="s">
        <v>130</v>
      </c>
      <c r="H51" s="344"/>
      <c r="I51" s="345"/>
      <c r="J51" s="345"/>
      <c r="K51" s="345"/>
      <c r="L51" s="333">
        <f>L52+L55</f>
        <v>14124433.640000001</v>
      </c>
      <c r="M51" s="333">
        <f t="shared" ref="M51:O51" si="28">M52+M55</f>
        <v>14124433.640000001</v>
      </c>
      <c r="N51" s="333">
        <f t="shared" si="28"/>
        <v>14124433.640000001</v>
      </c>
      <c r="O51" s="333">
        <f t="shared" si="28"/>
        <v>14124433.640000001</v>
      </c>
      <c r="P51" s="336"/>
      <c r="Q51" s="336"/>
    </row>
    <row r="52" spans="1:17" s="77" customFormat="1" ht="36">
      <c r="A52" s="301"/>
      <c r="B52" s="301"/>
      <c r="C52" s="104">
        <v>1</v>
      </c>
      <c r="D52" s="104"/>
      <c r="E52" s="104"/>
      <c r="F52" s="104"/>
      <c r="G52" s="343" t="s">
        <v>121</v>
      </c>
      <c r="H52" s="344"/>
      <c r="I52" s="345"/>
      <c r="J52" s="345"/>
      <c r="K52" s="345"/>
      <c r="L52" s="333">
        <f>L53</f>
        <v>12725403.82</v>
      </c>
      <c r="M52" s="333">
        <f t="shared" ref="M52:O52" si="29">M53</f>
        <v>12725403.82</v>
      </c>
      <c r="N52" s="333">
        <f t="shared" si="29"/>
        <v>12725403.82</v>
      </c>
      <c r="O52" s="333">
        <f t="shared" si="29"/>
        <v>12725403.82</v>
      </c>
      <c r="P52" s="336"/>
      <c r="Q52" s="336"/>
    </row>
    <row r="53" spans="1:17" s="77" customFormat="1" ht="24">
      <c r="A53" s="301"/>
      <c r="B53" s="301"/>
      <c r="C53" s="104"/>
      <c r="D53" s="104">
        <v>1</v>
      </c>
      <c r="E53" s="104"/>
      <c r="F53" s="104"/>
      <c r="G53" s="343" t="s">
        <v>131</v>
      </c>
      <c r="H53" s="344"/>
      <c r="I53" s="345"/>
      <c r="J53" s="345"/>
      <c r="K53" s="345"/>
      <c r="L53" s="333">
        <f>L54</f>
        <v>12725403.82</v>
      </c>
      <c r="M53" s="333">
        <f t="shared" ref="M53:O53" si="30">M54</f>
        <v>12725403.82</v>
      </c>
      <c r="N53" s="333">
        <f t="shared" si="30"/>
        <v>12725403.82</v>
      </c>
      <c r="O53" s="333">
        <f t="shared" si="30"/>
        <v>12725403.82</v>
      </c>
      <c r="P53" s="336"/>
      <c r="Q53" s="336"/>
    </row>
    <row r="54" spans="1:17" s="77" customFormat="1" ht="36">
      <c r="A54" s="301"/>
      <c r="B54" s="301"/>
      <c r="C54" s="104"/>
      <c r="D54" s="104"/>
      <c r="E54" s="104">
        <v>215</v>
      </c>
      <c r="F54" s="104"/>
      <c r="G54" s="343" t="s">
        <v>55</v>
      </c>
      <c r="H54" s="344" t="s">
        <v>132</v>
      </c>
      <c r="I54" s="345">
        <v>50</v>
      </c>
      <c r="J54" s="345">
        <v>1300</v>
      </c>
      <c r="K54" s="345">
        <f t="shared" si="7"/>
        <v>2600</v>
      </c>
      <c r="L54" s="333">
        <v>12725403.82</v>
      </c>
      <c r="M54" s="333">
        <v>12725403.82</v>
      </c>
      <c r="N54" s="333">
        <v>12725403.82</v>
      </c>
      <c r="O54" s="335">
        <v>12725403.82</v>
      </c>
      <c r="P54" s="336">
        <f t="shared" si="10"/>
        <v>100</v>
      </c>
      <c r="Q54" s="336">
        <f t="shared" si="11"/>
        <v>2600</v>
      </c>
    </row>
    <row r="55" spans="1:17" s="77" customFormat="1" ht="24">
      <c r="A55" s="301"/>
      <c r="B55" s="301"/>
      <c r="C55" s="104">
        <v>9</v>
      </c>
      <c r="D55" s="104"/>
      <c r="E55" s="104"/>
      <c r="F55" s="104"/>
      <c r="G55" s="343" t="s">
        <v>133</v>
      </c>
      <c r="H55" s="344"/>
      <c r="I55" s="345"/>
      <c r="J55" s="345"/>
      <c r="K55" s="345"/>
      <c r="L55" s="333">
        <f>L56</f>
        <v>1399029.82</v>
      </c>
      <c r="M55" s="333">
        <f t="shared" ref="M55:O55" si="31">M56</f>
        <v>1399029.82</v>
      </c>
      <c r="N55" s="333">
        <f t="shared" si="31"/>
        <v>1399029.82</v>
      </c>
      <c r="O55" s="333">
        <f t="shared" si="31"/>
        <v>1399029.82</v>
      </c>
      <c r="P55" s="336"/>
      <c r="Q55" s="336"/>
    </row>
    <row r="56" spans="1:17" s="77" customFormat="1" ht="26.25" customHeight="1">
      <c r="A56" s="301"/>
      <c r="B56" s="301"/>
      <c r="C56" s="104"/>
      <c r="D56" s="104">
        <v>3</v>
      </c>
      <c r="E56" s="104"/>
      <c r="F56" s="104"/>
      <c r="G56" s="343" t="s">
        <v>134</v>
      </c>
      <c r="H56" s="344"/>
      <c r="I56" s="345"/>
      <c r="J56" s="345"/>
      <c r="K56" s="345"/>
      <c r="L56" s="333">
        <f>L57</f>
        <v>1399029.82</v>
      </c>
      <c r="M56" s="333">
        <f t="shared" ref="M56:O56" si="32">M57</f>
        <v>1399029.82</v>
      </c>
      <c r="N56" s="333">
        <f t="shared" si="32"/>
        <v>1399029.82</v>
      </c>
      <c r="O56" s="333">
        <f t="shared" si="32"/>
        <v>1399029.82</v>
      </c>
      <c r="P56" s="336"/>
      <c r="Q56" s="336"/>
    </row>
    <row r="57" spans="1:17" s="77" customFormat="1" ht="12">
      <c r="A57" s="301"/>
      <c r="B57" s="301"/>
      <c r="C57" s="104"/>
      <c r="D57" s="104"/>
      <c r="E57" s="104">
        <v>201</v>
      </c>
      <c r="F57" s="104"/>
      <c r="G57" s="343" t="s">
        <v>56</v>
      </c>
      <c r="H57" s="344" t="s">
        <v>135</v>
      </c>
      <c r="I57" s="345">
        <v>300</v>
      </c>
      <c r="J57" s="345">
        <v>871</v>
      </c>
      <c r="K57" s="345">
        <f t="shared" si="7"/>
        <v>290.33333333333331</v>
      </c>
      <c r="L57" s="333">
        <v>1399029.82</v>
      </c>
      <c r="M57" s="333">
        <v>1399029.82</v>
      </c>
      <c r="N57" s="333">
        <v>1399029.82</v>
      </c>
      <c r="O57" s="335">
        <v>1399029.82</v>
      </c>
      <c r="P57" s="336">
        <f t="shared" si="10"/>
        <v>100</v>
      </c>
      <c r="Q57" s="336">
        <f t="shared" si="11"/>
        <v>290.33333333333331</v>
      </c>
    </row>
    <row r="58" spans="1:17" s="77" customFormat="1" ht="36">
      <c r="A58" s="301">
        <v>4</v>
      </c>
      <c r="B58" s="301"/>
      <c r="C58" s="104"/>
      <c r="D58" s="104"/>
      <c r="E58" s="104"/>
      <c r="F58" s="104"/>
      <c r="G58" s="343" t="s">
        <v>136</v>
      </c>
      <c r="H58" s="344"/>
      <c r="I58" s="345"/>
      <c r="J58" s="345"/>
      <c r="K58" s="345"/>
      <c r="L58" s="340">
        <f>L59</f>
        <v>262618900.44</v>
      </c>
      <c r="M58" s="340">
        <f t="shared" ref="M58:O58" si="33">M59</f>
        <v>230786952.06</v>
      </c>
      <c r="N58" s="340">
        <f t="shared" si="33"/>
        <v>230786952.06</v>
      </c>
      <c r="O58" s="340">
        <f t="shared" si="33"/>
        <v>230786952.06</v>
      </c>
      <c r="P58" s="336"/>
      <c r="Q58" s="336"/>
    </row>
    <row r="59" spans="1:17" s="77" customFormat="1" ht="17.25" customHeight="1">
      <c r="A59" s="301"/>
      <c r="B59" s="301">
        <v>2</v>
      </c>
      <c r="C59" s="104"/>
      <c r="D59" s="104"/>
      <c r="E59" s="104"/>
      <c r="F59" s="104"/>
      <c r="G59" s="343" t="s">
        <v>104</v>
      </c>
      <c r="H59" s="344"/>
      <c r="I59" s="345"/>
      <c r="J59" s="345"/>
      <c r="K59" s="345"/>
      <c r="L59" s="333">
        <f>L60+L68</f>
        <v>262618900.44</v>
      </c>
      <c r="M59" s="333">
        <f t="shared" ref="M59:O59" si="34">M60+M68</f>
        <v>230786952.06</v>
      </c>
      <c r="N59" s="333">
        <f t="shared" si="34"/>
        <v>230786952.06</v>
      </c>
      <c r="O59" s="333">
        <f t="shared" si="34"/>
        <v>230786952.06</v>
      </c>
      <c r="P59" s="336"/>
      <c r="Q59" s="336"/>
    </row>
    <row r="60" spans="1:17" s="77" customFormat="1" ht="16.5" customHeight="1">
      <c r="A60" s="301"/>
      <c r="B60" s="301"/>
      <c r="C60" s="104">
        <v>1</v>
      </c>
      <c r="D60" s="104"/>
      <c r="E60" s="104"/>
      <c r="F60" s="104"/>
      <c r="G60" s="343" t="s">
        <v>137</v>
      </c>
      <c r="H60" s="344"/>
      <c r="I60" s="345"/>
      <c r="J60" s="345"/>
      <c r="K60" s="345"/>
      <c r="L60" s="333">
        <f>L61+L63+L65</f>
        <v>121268237.76999998</v>
      </c>
      <c r="M60" s="333">
        <f t="shared" ref="M60:O60" si="35">M61+M63+M65</f>
        <v>121267219.41</v>
      </c>
      <c r="N60" s="333">
        <f t="shared" si="35"/>
        <v>121267219.41</v>
      </c>
      <c r="O60" s="333">
        <f t="shared" si="35"/>
        <v>121267219.41</v>
      </c>
      <c r="P60" s="336"/>
      <c r="Q60" s="336"/>
    </row>
    <row r="61" spans="1:17" s="77" customFormat="1" ht="17.25" customHeight="1">
      <c r="A61" s="301"/>
      <c r="B61" s="301"/>
      <c r="C61" s="104"/>
      <c r="D61" s="104">
        <v>1</v>
      </c>
      <c r="E61" s="104"/>
      <c r="F61" s="104"/>
      <c r="G61" s="343" t="s">
        <v>138</v>
      </c>
      <c r="H61" s="344"/>
      <c r="I61" s="345"/>
      <c r="J61" s="345"/>
      <c r="K61" s="345"/>
      <c r="L61" s="333">
        <f>L62</f>
        <v>81726149.609999999</v>
      </c>
      <c r="M61" s="333">
        <f t="shared" ref="M61:O61" si="36">M62</f>
        <v>81726149.609999999</v>
      </c>
      <c r="N61" s="333">
        <f t="shared" si="36"/>
        <v>81726149.609999999</v>
      </c>
      <c r="O61" s="333">
        <f t="shared" si="36"/>
        <v>81726149.609999999</v>
      </c>
      <c r="P61" s="336"/>
      <c r="Q61" s="336"/>
    </row>
    <row r="62" spans="1:17" s="77" customFormat="1" ht="24">
      <c r="A62" s="355"/>
      <c r="B62" s="355"/>
      <c r="C62" s="284"/>
      <c r="D62" s="284"/>
      <c r="E62" s="284">
        <v>203</v>
      </c>
      <c r="F62" s="284"/>
      <c r="G62" s="350" t="s">
        <v>57</v>
      </c>
      <c r="H62" s="351" t="s">
        <v>139</v>
      </c>
      <c r="I62" s="352">
        <v>80000</v>
      </c>
      <c r="J62" s="352">
        <f>63903+67325</f>
        <v>131228</v>
      </c>
      <c r="K62" s="352">
        <f t="shared" si="7"/>
        <v>164.035</v>
      </c>
      <c r="L62" s="338">
        <v>81726149.609999999</v>
      </c>
      <c r="M62" s="338">
        <v>81726149.609999999</v>
      </c>
      <c r="N62" s="338">
        <v>81726149.609999999</v>
      </c>
      <c r="O62" s="341">
        <v>81726149.609999999</v>
      </c>
      <c r="P62" s="364">
        <f t="shared" si="10"/>
        <v>100</v>
      </c>
      <c r="Q62" s="364">
        <f t="shared" si="11"/>
        <v>164.035</v>
      </c>
    </row>
    <row r="63" spans="1:17" s="77" customFormat="1" ht="36">
      <c r="A63" s="301"/>
      <c r="B63" s="301"/>
      <c r="C63" s="104"/>
      <c r="D63" s="104">
        <v>3</v>
      </c>
      <c r="E63" s="104"/>
      <c r="F63" s="104"/>
      <c r="G63" s="343" t="s">
        <v>140</v>
      </c>
      <c r="H63" s="344"/>
      <c r="I63" s="345"/>
      <c r="J63" s="345"/>
      <c r="K63" s="345"/>
      <c r="L63" s="333">
        <f>L64</f>
        <v>1894593.24</v>
      </c>
      <c r="M63" s="333">
        <f t="shared" ref="M63:O63" si="37">M64</f>
        <v>1894593.24</v>
      </c>
      <c r="N63" s="333">
        <f t="shared" si="37"/>
        <v>1894593.24</v>
      </c>
      <c r="O63" s="333">
        <f t="shared" si="37"/>
        <v>1894593.24</v>
      </c>
      <c r="P63" s="336"/>
      <c r="Q63" s="336"/>
    </row>
    <row r="64" spans="1:17" s="77" customFormat="1" ht="39" customHeight="1">
      <c r="A64" s="301"/>
      <c r="B64" s="301"/>
      <c r="C64" s="104"/>
      <c r="D64" s="104"/>
      <c r="E64" s="104">
        <v>206</v>
      </c>
      <c r="F64" s="104"/>
      <c r="G64" s="343" t="s">
        <v>58</v>
      </c>
      <c r="H64" s="344" t="s">
        <v>141</v>
      </c>
      <c r="I64" s="345">
        <f>81+2.37</f>
        <v>83.37</v>
      </c>
      <c r="J64" s="346">
        <v>16.96</v>
      </c>
      <c r="K64" s="345">
        <f t="shared" si="7"/>
        <v>20.343049058414298</v>
      </c>
      <c r="L64" s="333">
        <v>1894593.24</v>
      </c>
      <c r="M64" s="333">
        <v>1894593.24</v>
      </c>
      <c r="N64" s="333">
        <v>1894593.24</v>
      </c>
      <c r="O64" s="335">
        <v>1894593.24</v>
      </c>
      <c r="P64" s="336">
        <f t="shared" si="10"/>
        <v>100</v>
      </c>
      <c r="Q64" s="336">
        <f t="shared" si="11"/>
        <v>20.343049058414298</v>
      </c>
    </row>
    <row r="65" spans="1:17" s="77" customFormat="1" ht="24">
      <c r="A65" s="104"/>
      <c r="B65" s="104"/>
      <c r="C65" s="104"/>
      <c r="D65" s="104">
        <v>5</v>
      </c>
      <c r="E65" s="104"/>
      <c r="F65" s="104"/>
      <c r="G65" s="343" t="s">
        <v>142</v>
      </c>
      <c r="H65" s="344"/>
      <c r="I65" s="345"/>
      <c r="J65" s="345"/>
      <c r="K65" s="345"/>
      <c r="L65" s="342">
        <f>L66+L67</f>
        <v>37647494.919999994</v>
      </c>
      <c r="M65" s="335">
        <f t="shared" ref="M65:O65" si="38">M66+M67</f>
        <v>37646476.559999995</v>
      </c>
      <c r="N65" s="333">
        <f t="shared" si="38"/>
        <v>37646476.559999995</v>
      </c>
      <c r="O65" s="333">
        <f t="shared" si="38"/>
        <v>37646476.559999995</v>
      </c>
      <c r="P65" s="336"/>
      <c r="Q65" s="336"/>
    </row>
    <row r="66" spans="1:17" s="77" customFormat="1" ht="30" customHeight="1">
      <c r="A66" s="301"/>
      <c r="B66" s="301"/>
      <c r="C66" s="104"/>
      <c r="D66" s="104"/>
      <c r="E66" s="104">
        <v>207</v>
      </c>
      <c r="F66" s="104"/>
      <c r="G66" s="343" t="s">
        <v>59</v>
      </c>
      <c r="H66" s="344" t="s">
        <v>60</v>
      </c>
      <c r="I66" s="345">
        <f>1200000+111.11</f>
        <v>1200111.1100000001</v>
      </c>
      <c r="J66" s="345">
        <f>634+4000250</f>
        <v>4000884</v>
      </c>
      <c r="K66" s="345">
        <f t="shared" si="7"/>
        <v>333.37613214829747</v>
      </c>
      <c r="L66" s="333">
        <v>1606161.56</v>
      </c>
      <c r="M66" s="333">
        <v>1605143.2000000002</v>
      </c>
      <c r="N66" s="333">
        <v>1605143.2000000002</v>
      </c>
      <c r="O66" s="335">
        <v>1605143.2000000002</v>
      </c>
      <c r="P66" s="336">
        <f t="shared" si="10"/>
        <v>99.936596664659319</v>
      </c>
      <c r="Q66" s="336">
        <f t="shared" si="11"/>
        <v>333.58763783697032</v>
      </c>
    </row>
    <row r="67" spans="1:17" s="77" customFormat="1" ht="30" customHeight="1">
      <c r="A67" s="301"/>
      <c r="B67" s="301"/>
      <c r="C67" s="104"/>
      <c r="D67" s="104"/>
      <c r="E67" s="104">
        <v>208</v>
      </c>
      <c r="F67" s="104"/>
      <c r="G67" s="343" t="s">
        <v>61</v>
      </c>
      <c r="H67" s="344" t="s">
        <v>62</v>
      </c>
      <c r="I67" s="345">
        <f>320+187.14</f>
        <v>507.14</v>
      </c>
      <c r="J67" s="345">
        <v>3954</v>
      </c>
      <c r="K67" s="345">
        <f t="shared" si="7"/>
        <v>779.66636431754546</v>
      </c>
      <c r="L67" s="333">
        <v>36041333.359999992</v>
      </c>
      <c r="M67" s="333">
        <v>36041333.359999992</v>
      </c>
      <c r="N67" s="333">
        <v>36041333.359999992</v>
      </c>
      <c r="O67" s="335">
        <v>36041333.359999992</v>
      </c>
      <c r="P67" s="336">
        <f t="shared" si="10"/>
        <v>100</v>
      </c>
      <c r="Q67" s="336">
        <f t="shared" si="11"/>
        <v>779.66636431754546</v>
      </c>
    </row>
    <row r="68" spans="1:17" s="77" customFormat="1" ht="24">
      <c r="A68" s="301"/>
      <c r="B68" s="301"/>
      <c r="C68" s="104">
        <v>2</v>
      </c>
      <c r="D68" s="104"/>
      <c r="E68" s="104"/>
      <c r="F68" s="104"/>
      <c r="G68" s="343" t="s">
        <v>105</v>
      </c>
      <c r="H68" s="344"/>
      <c r="I68" s="345"/>
      <c r="J68" s="345"/>
      <c r="K68" s="345"/>
      <c r="L68" s="333">
        <f>L69+L78+L80+L82</f>
        <v>141350662.67000002</v>
      </c>
      <c r="M68" s="333">
        <f t="shared" ref="M68:O68" si="39">M69+M78+M80+M82</f>
        <v>109519732.65000001</v>
      </c>
      <c r="N68" s="333">
        <f t="shared" si="39"/>
        <v>109519732.65000001</v>
      </c>
      <c r="O68" s="333">
        <f t="shared" si="39"/>
        <v>109519732.65000001</v>
      </c>
      <c r="P68" s="336"/>
      <c r="Q68" s="336"/>
    </row>
    <row r="69" spans="1:17" s="77" customFormat="1" ht="18.75" customHeight="1">
      <c r="A69" s="301"/>
      <c r="B69" s="301"/>
      <c r="C69" s="104"/>
      <c r="D69" s="104">
        <v>1</v>
      </c>
      <c r="E69" s="104"/>
      <c r="F69" s="104"/>
      <c r="G69" s="343" t="s">
        <v>143</v>
      </c>
      <c r="H69" s="344"/>
      <c r="I69" s="345"/>
      <c r="J69" s="345"/>
      <c r="K69" s="345"/>
      <c r="L69" s="333">
        <f>L70+L71+L72+L73+L74+L75+L76+L77</f>
        <v>100834555.78</v>
      </c>
      <c r="M69" s="333">
        <f t="shared" ref="M69:O69" si="40">M70+M71+M72+M73+M74+M75+M76+M77</f>
        <v>83778740.760000005</v>
      </c>
      <c r="N69" s="333">
        <f t="shared" si="40"/>
        <v>83778740.760000005</v>
      </c>
      <c r="O69" s="333">
        <f t="shared" si="40"/>
        <v>83778740.760000005</v>
      </c>
      <c r="P69" s="336"/>
      <c r="Q69" s="336"/>
    </row>
    <row r="70" spans="1:17" s="77" customFormat="1" ht="24.75" customHeight="1">
      <c r="A70" s="301"/>
      <c r="B70" s="301"/>
      <c r="C70" s="104"/>
      <c r="D70" s="104"/>
      <c r="E70" s="104">
        <v>211</v>
      </c>
      <c r="F70" s="104"/>
      <c r="G70" s="343" t="s">
        <v>63</v>
      </c>
      <c r="H70" s="344" t="s">
        <v>64</v>
      </c>
      <c r="I70" s="345">
        <f>140000+1964.29</f>
        <v>141964.29</v>
      </c>
      <c r="J70" s="345">
        <v>42889</v>
      </c>
      <c r="K70" s="345">
        <f t="shared" si="7"/>
        <v>30.211118584821577</v>
      </c>
      <c r="L70" s="333">
        <v>1628464.95</v>
      </c>
      <c r="M70" s="333">
        <v>1628464.95</v>
      </c>
      <c r="N70" s="333">
        <v>1628464.95</v>
      </c>
      <c r="O70" s="335">
        <v>1628464.95</v>
      </c>
      <c r="P70" s="336">
        <f t="shared" si="10"/>
        <v>100</v>
      </c>
      <c r="Q70" s="336">
        <f t="shared" si="11"/>
        <v>30.211118584821577</v>
      </c>
    </row>
    <row r="71" spans="1:17" s="77" customFormat="1" ht="24">
      <c r="A71" s="301"/>
      <c r="B71" s="301"/>
      <c r="C71" s="104"/>
      <c r="D71" s="104"/>
      <c r="E71" s="104">
        <v>213</v>
      </c>
      <c r="F71" s="104"/>
      <c r="G71" s="347" t="s">
        <v>183</v>
      </c>
      <c r="H71" s="348" t="s">
        <v>49</v>
      </c>
      <c r="I71" s="345">
        <v>12</v>
      </c>
      <c r="J71" s="345">
        <v>12</v>
      </c>
      <c r="K71" s="345">
        <f t="shared" si="7"/>
        <v>100</v>
      </c>
      <c r="L71" s="333">
        <v>3242573.06</v>
      </c>
      <c r="M71" s="333">
        <v>3242573.06</v>
      </c>
      <c r="N71" s="333">
        <v>3242573.06</v>
      </c>
      <c r="O71" s="333">
        <v>3242573.06</v>
      </c>
      <c r="P71" s="336">
        <f t="shared" si="10"/>
        <v>100</v>
      </c>
      <c r="Q71" s="336">
        <f t="shared" si="11"/>
        <v>100</v>
      </c>
    </row>
    <row r="72" spans="1:17" s="77" customFormat="1" ht="48">
      <c r="A72" s="301"/>
      <c r="B72" s="301"/>
      <c r="C72" s="104"/>
      <c r="D72" s="104"/>
      <c r="E72" s="104">
        <v>215</v>
      </c>
      <c r="F72" s="104"/>
      <c r="G72" s="343" t="s">
        <v>144</v>
      </c>
      <c r="H72" s="344" t="s">
        <v>49</v>
      </c>
      <c r="I72" s="345">
        <v>4</v>
      </c>
      <c r="J72" s="345">
        <v>12</v>
      </c>
      <c r="K72" s="345">
        <f t="shared" si="7"/>
        <v>300</v>
      </c>
      <c r="L72" s="333">
        <v>255272.53</v>
      </c>
      <c r="M72" s="333">
        <v>255272.53</v>
      </c>
      <c r="N72" s="333">
        <v>255272.53</v>
      </c>
      <c r="O72" s="335">
        <v>255272.53</v>
      </c>
      <c r="P72" s="336">
        <f t="shared" si="10"/>
        <v>100</v>
      </c>
      <c r="Q72" s="336">
        <f t="shared" si="11"/>
        <v>300</v>
      </c>
    </row>
    <row r="73" spans="1:17" s="77" customFormat="1" ht="36">
      <c r="A73" s="301"/>
      <c r="B73" s="301"/>
      <c r="C73" s="104"/>
      <c r="D73" s="104"/>
      <c r="E73" s="104">
        <v>216</v>
      </c>
      <c r="F73" s="104"/>
      <c r="G73" s="343" t="s">
        <v>145</v>
      </c>
      <c r="H73" s="344" t="s">
        <v>60</v>
      </c>
      <c r="I73" s="345">
        <f>4800+947.71</f>
        <v>5747.71</v>
      </c>
      <c r="J73" s="345">
        <v>1887.23</v>
      </c>
      <c r="K73" s="345">
        <f t="shared" si="7"/>
        <v>32.834467988120487</v>
      </c>
      <c r="L73" s="333">
        <v>357648</v>
      </c>
      <c r="M73" s="333">
        <v>357648</v>
      </c>
      <c r="N73" s="333">
        <v>357648</v>
      </c>
      <c r="O73" s="335">
        <v>357648</v>
      </c>
      <c r="P73" s="336">
        <f t="shared" si="10"/>
        <v>100</v>
      </c>
      <c r="Q73" s="336">
        <f t="shared" si="11"/>
        <v>32.834467988120487</v>
      </c>
    </row>
    <row r="74" spans="1:17" s="77" customFormat="1" ht="48">
      <c r="A74" s="301"/>
      <c r="B74" s="301"/>
      <c r="C74" s="104"/>
      <c r="D74" s="104"/>
      <c r="E74" s="104">
        <v>217</v>
      </c>
      <c r="F74" s="104"/>
      <c r="G74" s="343" t="s">
        <v>146</v>
      </c>
      <c r="H74" s="344" t="s">
        <v>49</v>
      </c>
      <c r="I74" s="345">
        <v>2</v>
      </c>
      <c r="J74" s="345">
        <v>4</v>
      </c>
      <c r="K74" s="345">
        <f t="shared" si="7"/>
        <v>200</v>
      </c>
      <c r="L74" s="333">
        <v>212272.94</v>
      </c>
      <c r="M74" s="333">
        <v>212272.94</v>
      </c>
      <c r="N74" s="333">
        <v>212272.94</v>
      </c>
      <c r="O74" s="335">
        <v>212272.94</v>
      </c>
      <c r="P74" s="336">
        <f t="shared" si="10"/>
        <v>100</v>
      </c>
      <c r="Q74" s="336">
        <f t="shared" si="11"/>
        <v>200</v>
      </c>
    </row>
    <row r="75" spans="1:17" s="77" customFormat="1" ht="48">
      <c r="A75" s="355"/>
      <c r="B75" s="355"/>
      <c r="C75" s="284"/>
      <c r="D75" s="284"/>
      <c r="E75" s="284">
        <v>218</v>
      </c>
      <c r="F75" s="284"/>
      <c r="G75" s="350" t="s">
        <v>65</v>
      </c>
      <c r="H75" s="351" t="s">
        <v>60</v>
      </c>
      <c r="I75" s="352">
        <f>16000+8188</f>
        <v>24188</v>
      </c>
      <c r="J75" s="352">
        <v>3463.69</v>
      </c>
      <c r="K75" s="352">
        <f t="shared" si="7"/>
        <v>14.319869356705805</v>
      </c>
      <c r="L75" s="338">
        <v>23243294.149999999</v>
      </c>
      <c r="M75" s="338">
        <v>23243294.149999999</v>
      </c>
      <c r="N75" s="338">
        <v>23243294.149999999</v>
      </c>
      <c r="O75" s="341">
        <v>23243294.149999999</v>
      </c>
      <c r="P75" s="364">
        <f t="shared" si="10"/>
        <v>100</v>
      </c>
      <c r="Q75" s="364">
        <f>IFERROR(K75/P75*100,0)</f>
        <v>14.319869356705805</v>
      </c>
    </row>
    <row r="76" spans="1:17" s="77" customFormat="1" ht="48">
      <c r="A76" s="302"/>
      <c r="B76" s="302"/>
      <c r="C76" s="302"/>
      <c r="D76" s="302"/>
      <c r="E76" s="302">
        <v>219</v>
      </c>
      <c r="F76" s="302"/>
      <c r="G76" s="366" t="s">
        <v>66</v>
      </c>
      <c r="H76" s="368" t="s">
        <v>67</v>
      </c>
      <c r="I76" s="368">
        <f>5+1.73</f>
        <v>6.73</v>
      </c>
      <c r="J76" s="368">
        <v>997</v>
      </c>
      <c r="K76" s="368">
        <f t="shared" si="7"/>
        <v>14814.264487369985</v>
      </c>
      <c r="L76" s="369">
        <v>71718725.150000006</v>
      </c>
      <c r="M76" s="369">
        <v>54662910.130000003</v>
      </c>
      <c r="N76" s="369">
        <v>54662910.130000003</v>
      </c>
      <c r="O76" s="369">
        <v>54662910.130000003</v>
      </c>
      <c r="P76" s="370">
        <f t="shared" si="10"/>
        <v>76.218463191687107</v>
      </c>
      <c r="Q76" s="370">
        <f t="shared" si="11"/>
        <v>19436.582511658053</v>
      </c>
    </row>
    <row r="77" spans="1:17" s="77" customFormat="1" ht="22.5" customHeight="1">
      <c r="A77" s="104"/>
      <c r="B77" s="104"/>
      <c r="C77" s="104"/>
      <c r="D77" s="104"/>
      <c r="E77" s="104">
        <v>220</v>
      </c>
      <c r="F77" s="104"/>
      <c r="G77" s="343" t="s">
        <v>68</v>
      </c>
      <c r="H77" s="344" t="s">
        <v>62</v>
      </c>
      <c r="I77" s="345">
        <v>60</v>
      </c>
      <c r="J77" s="345">
        <v>97</v>
      </c>
      <c r="K77" s="345">
        <f t="shared" ref="K77:K91" si="41">J77/I77*100</f>
        <v>161.66666666666666</v>
      </c>
      <c r="L77" s="333">
        <v>176305</v>
      </c>
      <c r="M77" s="333">
        <v>176305</v>
      </c>
      <c r="N77" s="333">
        <v>176305</v>
      </c>
      <c r="O77" s="333">
        <v>176305</v>
      </c>
      <c r="P77" s="336">
        <f t="shared" ref="P77:P91" si="42">M77/L77*100</f>
        <v>100</v>
      </c>
      <c r="Q77" s="336">
        <f t="shared" si="11"/>
        <v>161.66666666666666</v>
      </c>
    </row>
    <row r="78" spans="1:17" s="77" customFormat="1" ht="12">
      <c r="A78" s="301"/>
      <c r="B78" s="301"/>
      <c r="C78" s="104"/>
      <c r="D78" s="104">
        <v>3</v>
      </c>
      <c r="E78" s="104"/>
      <c r="F78" s="104"/>
      <c r="G78" s="343" t="s">
        <v>147</v>
      </c>
      <c r="H78" s="344"/>
      <c r="I78" s="345"/>
      <c r="J78" s="345"/>
      <c r="K78" s="345"/>
      <c r="L78" s="333">
        <f>L79</f>
        <v>4456215.9000000004</v>
      </c>
      <c r="M78" s="333">
        <f t="shared" ref="M78:O78" si="43">M79</f>
        <v>4456215.9000000004</v>
      </c>
      <c r="N78" s="333">
        <f t="shared" si="43"/>
        <v>4456215.9000000004</v>
      </c>
      <c r="O78" s="333">
        <f t="shared" si="43"/>
        <v>4456215.9000000004</v>
      </c>
      <c r="P78" s="336"/>
      <c r="Q78" s="336"/>
    </row>
    <row r="79" spans="1:17" s="77" customFormat="1" ht="60">
      <c r="A79" s="301"/>
      <c r="B79" s="301"/>
      <c r="C79" s="104"/>
      <c r="D79" s="104"/>
      <c r="E79" s="104">
        <v>222</v>
      </c>
      <c r="F79" s="104"/>
      <c r="G79" s="343" t="s">
        <v>69</v>
      </c>
      <c r="H79" s="344" t="s">
        <v>64</v>
      </c>
      <c r="I79" s="345">
        <f>62836+722.1</f>
        <v>63558.1</v>
      </c>
      <c r="J79" s="345">
        <f>800+58810</f>
        <v>59610</v>
      </c>
      <c r="K79" s="345">
        <f t="shared" si="41"/>
        <v>93.788203234520864</v>
      </c>
      <c r="L79" s="333">
        <v>4456215.9000000004</v>
      </c>
      <c r="M79" s="333">
        <v>4456215.9000000004</v>
      </c>
      <c r="N79" s="333">
        <v>4456215.9000000004</v>
      </c>
      <c r="O79" s="333">
        <v>4456215.9000000004</v>
      </c>
      <c r="P79" s="336">
        <f t="shared" si="42"/>
        <v>100</v>
      </c>
      <c r="Q79" s="336">
        <f t="shared" si="11"/>
        <v>93.788203234520864</v>
      </c>
    </row>
    <row r="80" spans="1:17" s="77" customFormat="1" ht="21" customHeight="1">
      <c r="A80" s="104"/>
      <c r="B80" s="104"/>
      <c r="C80" s="104"/>
      <c r="D80" s="104">
        <v>4</v>
      </c>
      <c r="E80" s="104"/>
      <c r="F80" s="104"/>
      <c r="G80" s="343" t="s">
        <v>70</v>
      </c>
      <c r="H80" s="344"/>
      <c r="I80" s="345"/>
      <c r="J80" s="345"/>
      <c r="K80" s="345"/>
      <c r="L80" s="333">
        <f>L81</f>
        <v>35909890.990000002</v>
      </c>
      <c r="M80" s="333">
        <f t="shared" ref="M80:O80" si="44">M81</f>
        <v>21134775.990000002</v>
      </c>
      <c r="N80" s="333">
        <f t="shared" si="44"/>
        <v>21134775.990000002</v>
      </c>
      <c r="O80" s="333">
        <f t="shared" si="44"/>
        <v>21134775.990000002</v>
      </c>
      <c r="P80" s="336"/>
      <c r="Q80" s="336"/>
    </row>
    <row r="81" spans="1:17" s="77" customFormat="1" ht="12">
      <c r="A81" s="301"/>
      <c r="B81" s="301"/>
      <c r="C81" s="104"/>
      <c r="D81" s="104"/>
      <c r="E81" s="104">
        <v>223</v>
      </c>
      <c r="F81" s="104"/>
      <c r="G81" s="343" t="s">
        <v>70</v>
      </c>
      <c r="H81" s="344" t="s">
        <v>71</v>
      </c>
      <c r="I81" s="345">
        <v>595.20000000000005</v>
      </c>
      <c r="J81" s="345">
        <v>2202</v>
      </c>
      <c r="K81" s="345">
        <f t="shared" si="41"/>
        <v>369.95967741935482</v>
      </c>
      <c r="L81" s="333">
        <v>35909890.990000002</v>
      </c>
      <c r="M81" s="333">
        <v>21134775.990000002</v>
      </c>
      <c r="N81" s="333">
        <v>21134775.990000002</v>
      </c>
      <c r="O81" s="335">
        <v>21134775.990000002</v>
      </c>
      <c r="P81" s="336">
        <f t="shared" si="42"/>
        <v>58.855026866791391</v>
      </c>
      <c r="Q81" s="336">
        <f t="shared" ref="Q81" si="45">IFERROR(K81/P81*100,0)</f>
        <v>628.59486625789373</v>
      </c>
    </row>
    <row r="82" spans="1:17" s="77" customFormat="1" ht="16.5" customHeight="1">
      <c r="A82" s="301"/>
      <c r="B82" s="301"/>
      <c r="C82" s="104"/>
      <c r="D82" s="104">
        <v>5</v>
      </c>
      <c r="E82" s="104"/>
      <c r="F82" s="104"/>
      <c r="G82" s="343" t="s">
        <v>106</v>
      </c>
      <c r="H82" s="344"/>
      <c r="I82" s="345"/>
      <c r="J82" s="345"/>
      <c r="K82" s="345"/>
      <c r="L82" s="333">
        <f>L83</f>
        <v>150000</v>
      </c>
      <c r="M82" s="333">
        <f t="shared" ref="M82:O82" si="46">M83</f>
        <v>150000</v>
      </c>
      <c r="N82" s="333">
        <f t="shared" si="46"/>
        <v>150000</v>
      </c>
      <c r="O82" s="333">
        <f t="shared" si="46"/>
        <v>150000</v>
      </c>
      <c r="P82" s="336"/>
      <c r="Q82" s="336"/>
    </row>
    <row r="83" spans="1:17" s="77" customFormat="1" ht="60">
      <c r="A83" s="301"/>
      <c r="B83" s="301"/>
      <c r="C83" s="104"/>
      <c r="D83" s="104"/>
      <c r="E83" s="104">
        <v>224</v>
      </c>
      <c r="F83" s="104"/>
      <c r="G83" s="343" t="s">
        <v>148</v>
      </c>
      <c r="H83" s="344" t="s">
        <v>149</v>
      </c>
      <c r="I83" s="345">
        <v>23</v>
      </c>
      <c r="J83" s="345">
        <v>23</v>
      </c>
      <c r="K83" s="345">
        <f t="shared" si="41"/>
        <v>100</v>
      </c>
      <c r="L83" s="333">
        <v>150000</v>
      </c>
      <c r="M83" s="333">
        <v>150000</v>
      </c>
      <c r="N83" s="333">
        <v>150000</v>
      </c>
      <c r="O83" s="335">
        <v>150000</v>
      </c>
      <c r="P83" s="336">
        <f t="shared" si="42"/>
        <v>100</v>
      </c>
      <c r="Q83" s="336">
        <f t="shared" ref="Q83:Q91" si="47">IFERROR(K83/P83*100,0)</f>
        <v>100</v>
      </c>
    </row>
    <row r="84" spans="1:17" s="77" customFormat="1" ht="36">
      <c r="A84" s="301">
        <v>5</v>
      </c>
      <c r="B84" s="301"/>
      <c r="C84" s="104"/>
      <c r="D84" s="104"/>
      <c r="E84" s="104"/>
      <c r="F84" s="104"/>
      <c r="G84" s="343" t="s">
        <v>150</v>
      </c>
      <c r="H84" s="344"/>
      <c r="I84" s="345"/>
      <c r="J84" s="345"/>
      <c r="K84" s="345"/>
      <c r="L84" s="340">
        <f>L85</f>
        <v>198364833.42000002</v>
      </c>
      <c r="M84" s="340">
        <f t="shared" ref="M84:O84" si="48">M85</f>
        <v>186268683.95999998</v>
      </c>
      <c r="N84" s="340">
        <f t="shared" si="48"/>
        <v>186268683.95999998</v>
      </c>
      <c r="O84" s="340">
        <f t="shared" si="48"/>
        <v>186268683.95999998</v>
      </c>
      <c r="P84" s="336"/>
      <c r="Q84" s="336"/>
    </row>
    <row r="85" spans="1:17" s="77" customFormat="1" ht="12">
      <c r="A85" s="301"/>
      <c r="B85" s="301">
        <v>1</v>
      </c>
      <c r="C85" s="104"/>
      <c r="D85" s="104"/>
      <c r="E85" s="104"/>
      <c r="F85" s="104"/>
      <c r="G85" s="343" t="s">
        <v>98</v>
      </c>
      <c r="H85" s="344"/>
      <c r="I85" s="345"/>
      <c r="J85" s="345"/>
      <c r="K85" s="345"/>
      <c r="L85" s="333">
        <f>L86+L89</f>
        <v>198364833.42000002</v>
      </c>
      <c r="M85" s="333">
        <f t="shared" ref="M85:O85" si="49">M86+M89</f>
        <v>186268683.95999998</v>
      </c>
      <c r="N85" s="333">
        <f t="shared" si="49"/>
        <v>186268683.95999998</v>
      </c>
      <c r="O85" s="333">
        <f t="shared" si="49"/>
        <v>186268683.95999998</v>
      </c>
      <c r="P85" s="336"/>
      <c r="Q85" s="336"/>
    </row>
    <row r="86" spans="1:17" s="77" customFormat="1" ht="24">
      <c r="A86" s="301"/>
      <c r="B86" s="301"/>
      <c r="C86" s="104">
        <v>3</v>
      </c>
      <c r="D86" s="104"/>
      <c r="E86" s="104"/>
      <c r="F86" s="104"/>
      <c r="G86" s="343" t="s">
        <v>151</v>
      </c>
      <c r="H86" s="344"/>
      <c r="I86" s="345"/>
      <c r="J86" s="345"/>
      <c r="K86" s="345"/>
      <c r="L86" s="333">
        <f>L87</f>
        <v>120756996.15000002</v>
      </c>
      <c r="M86" s="333">
        <f t="shared" ref="M86:O86" si="50">M87</f>
        <v>116782968.41000001</v>
      </c>
      <c r="N86" s="333">
        <f t="shared" si="50"/>
        <v>116782968.41000001</v>
      </c>
      <c r="O86" s="333">
        <f t="shared" si="50"/>
        <v>116782968.41000001</v>
      </c>
      <c r="P86" s="336"/>
      <c r="Q86" s="336"/>
    </row>
    <row r="87" spans="1:17" s="77" customFormat="1" ht="17.25" customHeight="1">
      <c r="A87" s="301"/>
      <c r="B87" s="301"/>
      <c r="C87" s="104"/>
      <c r="D87" s="104">
        <v>1</v>
      </c>
      <c r="E87" s="104"/>
      <c r="F87" s="104"/>
      <c r="G87" s="343" t="s">
        <v>152</v>
      </c>
      <c r="H87" s="344"/>
      <c r="I87" s="345"/>
      <c r="J87" s="345"/>
      <c r="K87" s="345"/>
      <c r="L87" s="333">
        <f>L88</f>
        <v>120756996.15000002</v>
      </c>
      <c r="M87" s="333">
        <f t="shared" ref="M87:O87" si="51">M88</f>
        <v>116782968.41000001</v>
      </c>
      <c r="N87" s="333">
        <f t="shared" si="51"/>
        <v>116782968.41000001</v>
      </c>
      <c r="O87" s="335">
        <f t="shared" si="51"/>
        <v>116782968.41000001</v>
      </c>
      <c r="P87" s="336"/>
      <c r="Q87" s="336"/>
    </row>
    <row r="88" spans="1:17" s="77" customFormat="1" ht="17.25" customHeight="1">
      <c r="A88" s="301"/>
      <c r="B88" s="301"/>
      <c r="C88" s="104"/>
      <c r="D88" s="104"/>
      <c r="E88" s="104">
        <v>204</v>
      </c>
      <c r="F88" s="104"/>
      <c r="G88" s="343" t="s">
        <v>153</v>
      </c>
      <c r="H88" s="344" t="s">
        <v>44</v>
      </c>
      <c r="I88" s="345">
        <v>1</v>
      </c>
      <c r="J88" s="345">
        <v>1</v>
      </c>
      <c r="K88" s="345">
        <f t="shared" si="41"/>
        <v>100</v>
      </c>
      <c r="L88" s="333">
        <v>120756996.15000002</v>
      </c>
      <c r="M88" s="333">
        <v>116782968.41000001</v>
      </c>
      <c r="N88" s="333">
        <v>116782968.41000001</v>
      </c>
      <c r="O88" s="335">
        <v>116782968.41000001</v>
      </c>
      <c r="P88" s="336">
        <f t="shared" si="42"/>
        <v>96.709070392026291</v>
      </c>
      <c r="Q88" s="336">
        <f t="shared" si="47"/>
        <v>103.40291721824373</v>
      </c>
    </row>
    <row r="89" spans="1:17" s="77" customFormat="1" ht="25.5" customHeight="1">
      <c r="A89" s="301"/>
      <c r="B89" s="301"/>
      <c r="C89" s="104">
        <v>8</v>
      </c>
      <c r="D89" s="104"/>
      <c r="E89" s="104"/>
      <c r="F89" s="104"/>
      <c r="G89" s="343" t="s">
        <v>154</v>
      </c>
      <c r="H89" s="344"/>
      <c r="I89" s="345"/>
      <c r="J89" s="345"/>
      <c r="K89" s="345"/>
      <c r="L89" s="333">
        <f>L90</f>
        <v>77607837.269999996</v>
      </c>
      <c r="M89" s="333">
        <f t="shared" ref="M89:O89" si="52">M90</f>
        <v>69485715.549999982</v>
      </c>
      <c r="N89" s="333">
        <f t="shared" si="52"/>
        <v>69485715.549999982</v>
      </c>
      <c r="O89" s="333">
        <f t="shared" si="52"/>
        <v>69485715.549999982</v>
      </c>
      <c r="P89" s="336"/>
      <c r="Q89" s="336"/>
    </row>
    <row r="90" spans="1:17" s="77" customFormat="1" ht="18" customHeight="1">
      <c r="A90" s="301"/>
      <c r="B90" s="301"/>
      <c r="C90" s="104"/>
      <c r="D90" s="104">
        <v>5</v>
      </c>
      <c r="E90" s="104"/>
      <c r="F90" s="104"/>
      <c r="G90" s="343" t="s">
        <v>155</v>
      </c>
      <c r="H90" s="344"/>
      <c r="I90" s="345"/>
      <c r="J90" s="345"/>
      <c r="K90" s="345"/>
      <c r="L90" s="333">
        <f>L91</f>
        <v>77607837.269999996</v>
      </c>
      <c r="M90" s="333">
        <f t="shared" ref="M90:O90" si="53">M91</f>
        <v>69485715.549999982</v>
      </c>
      <c r="N90" s="333">
        <f t="shared" si="53"/>
        <v>69485715.549999982</v>
      </c>
      <c r="O90" s="335">
        <f t="shared" si="53"/>
        <v>69485715.549999982</v>
      </c>
      <c r="P90" s="336"/>
      <c r="Q90" s="336"/>
    </row>
    <row r="91" spans="1:17" s="77" customFormat="1" ht="18.75" customHeight="1">
      <c r="A91" s="355"/>
      <c r="B91" s="355"/>
      <c r="C91" s="284"/>
      <c r="D91" s="284"/>
      <c r="E91" s="284">
        <v>201</v>
      </c>
      <c r="F91" s="284"/>
      <c r="G91" s="350" t="s">
        <v>72</v>
      </c>
      <c r="H91" s="351" t="s">
        <v>156</v>
      </c>
      <c r="I91" s="352">
        <v>1</v>
      </c>
      <c r="J91" s="352">
        <v>1</v>
      </c>
      <c r="K91" s="352">
        <f t="shared" si="41"/>
        <v>100</v>
      </c>
      <c r="L91" s="338">
        <v>77607837.269999996</v>
      </c>
      <c r="M91" s="338">
        <v>69485715.549999982</v>
      </c>
      <c r="N91" s="338">
        <v>69485715.549999982</v>
      </c>
      <c r="O91" s="341">
        <v>69485715.549999982</v>
      </c>
      <c r="P91" s="364">
        <f t="shared" si="42"/>
        <v>89.534405279530077</v>
      </c>
      <c r="Q91" s="364">
        <f t="shared" si="47"/>
        <v>111.68890851265043</v>
      </c>
    </row>
    <row r="92" spans="1:17" s="82" customFormat="1" ht="12.75">
      <c r="A92" s="77"/>
      <c r="B92" s="78"/>
      <c r="C92" s="78"/>
      <c r="D92" s="78"/>
      <c r="E92" s="78"/>
      <c r="F92" s="78"/>
      <c r="G92" s="80"/>
      <c r="H92" s="113"/>
      <c r="I92" s="114"/>
      <c r="J92" s="115"/>
      <c r="K92" s="115"/>
      <c r="L92" s="111"/>
      <c r="M92" s="111"/>
      <c r="N92" s="111"/>
      <c r="O92" s="111"/>
      <c r="P92" s="290"/>
      <c r="Q92" s="290"/>
    </row>
    <row r="93" spans="1:17" s="13" customFormat="1" ht="12.75">
      <c r="A93" s="77"/>
      <c r="B93" s="78"/>
      <c r="C93" s="78"/>
      <c r="D93" s="78"/>
      <c r="E93" s="78"/>
      <c r="F93" s="78"/>
      <c r="G93" s="81" t="s">
        <v>157</v>
      </c>
      <c r="H93" s="113"/>
      <c r="I93" s="114"/>
      <c r="J93" s="115"/>
      <c r="K93" s="114"/>
      <c r="L93" s="112">
        <f>L8+L42+L50+L58+L84</f>
        <v>635383519.86000001</v>
      </c>
      <c r="M93" s="112">
        <f t="shared" ref="M93:O93" si="54">M8+M42+M50+M58+M84</f>
        <v>561411389.95000005</v>
      </c>
      <c r="N93" s="112">
        <f t="shared" si="54"/>
        <v>561411389.95000005</v>
      </c>
      <c r="O93" s="112">
        <f t="shared" si="54"/>
        <v>561411389.95000005</v>
      </c>
      <c r="P93" s="294"/>
      <c r="Q93" s="290"/>
    </row>
    <row r="94" spans="1:17">
      <c r="B94" s="12"/>
      <c r="C94" s="12"/>
      <c r="H94" s="60"/>
      <c r="I94" s="116"/>
      <c r="J94" s="117"/>
      <c r="K94" s="116"/>
      <c r="L94" s="116"/>
      <c r="M94" s="116"/>
      <c r="N94" s="116"/>
      <c r="O94" s="116"/>
      <c r="P94" s="291"/>
      <c r="Q94" s="291"/>
    </row>
    <row r="95" spans="1:17">
      <c r="B95" s="5"/>
      <c r="C95" s="5"/>
      <c r="J95" s="118"/>
    </row>
    <row r="96" spans="1:17">
      <c r="B96" s="7"/>
      <c r="C96" s="7"/>
      <c r="L96" s="79"/>
    </row>
  </sheetData>
  <autoFilter ref="A7:Q91"/>
  <mergeCells count="15">
    <mergeCell ref="L6:O6"/>
    <mergeCell ref="P6:P7"/>
    <mergeCell ref="Q6:Q7"/>
    <mergeCell ref="A1:Q1"/>
    <mergeCell ref="A3:Q3"/>
    <mergeCell ref="A4:Q4"/>
    <mergeCell ref="A5:A7"/>
    <mergeCell ref="B5:B7"/>
    <mergeCell ref="C5:C7"/>
    <mergeCell ref="D5:D7"/>
    <mergeCell ref="E5:E7"/>
    <mergeCell ref="F5:F7"/>
    <mergeCell ref="G5:G7"/>
    <mergeCell ref="H5:H7"/>
    <mergeCell ref="K6:K7"/>
  </mergeCells>
  <printOptions horizontalCentered="1"/>
  <pageMargins left="0.39370078740157483" right="0.19685039370078741" top="1.6535433070866143" bottom="0.47244094488188981" header="0.19685039370078741" footer="0.19685039370078741"/>
  <pageSetup scale="75" orientation="landscape" r:id="rId1"/>
  <headerFooter scaleWithDoc="0">
    <oddHeader>&amp;C&amp;G</oddHeader>
    <oddFooter>&amp;C&amp;G</oddFooter>
  </headerFooter>
  <rowBreaks count="4" manualBreakCount="4">
    <brk id="26" max="16" man="1"/>
    <brk id="43" max="16" man="1"/>
    <brk id="62" max="16" man="1"/>
    <brk id="75" max="16" man="1"/>
  </rowBreaks>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Q92"/>
  <sheetViews>
    <sheetView showGridLines="0" view="pageBreakPreview" topLeftCell="A76" zoomScale="85" zoomScaleNormal="100" zoomScaleSheetLayoutView="85" zoomScalePageLayoutView="85" workbookViewId="0">
      <selection activeCell="A90" sqref="A90:G90"/>
    </sheetView>
  </sheetViews>
  <sheetFormatPr baseColWidth="10" defaultRowHeight="13.5"/>
  <cols>
    <col min="1" max="1" width="3.85546875" style="1" customWidth="1"/>
    <col min="2" max="3" width="3.42578125" style="1" customWidth="1"/>
    <col min="4" max="4" width="4.5703125" style="1" customWidth="1"/>
    <col min="5" max="5" width="4" style="110" bestFit="1" customWidth="1"/>
    <col min="6" max="6" width="47" style="107" customWidth="1"/>
    <col min="7" max="7" width="110.42578125" style="1" customWidth="1"/>
    <col min="8" max="16384" width="11.42578125" style="1"/>
  </cols>
  <sheetData>
    <row r="1" spans="1:17" ht="35.1" customHeight="1">
      <c r="A1" s="640" t="s">
        <v>158</v>
      </c>
      <c r="B1" s="641"/>
      <c r="C1" s="641"/>
      <c r="D1" s="641"/>
      <c r="E1" s="641"/>
      <c r="F1" s="641"/>
      <c r="G1" s="642"/>
    </row>
    <row r="2" spans="1:17" ht="6" customHeight="1">
      <c r="G2" s="30"/>
    </row>
    <row r="3" spans="1:17" ht="20.100000000000001" customHeight="1">
      <c r="A3" s="62" t="s">
        <v>86</v>
      </c>
      <c r="B3" s="67"/>
      <c r="C3" s="67"/>
      <c r="D3" s="67"/>
      <c r="E3" s="67"/>
      <c r="F3" s="67"/>
      <c r="G3" s="68"/>
      <c r="H3" s="49"/>
      <c r="I3" s="49"/>
      <c r="J3" s="49"/>
      <c r="K3" s="49"/>
      <c r="L3" s="49"/>
      <c r="M3" s="49"/>
      <c r="N3" s="49"/>
      <c r="O3" s="49"/>
      <c r="P3" s="49"/>
      <c r="Q3" s="49"/>
    </row>
    <row r="4" spans="1:17" ht="20.100000000000001" customHeight="1">
      <c r="A4" s="682" t="s">
        <v>182</v>
      </c>
      <c r="B4" s="683"/>
      <c r="C4" s="683"/>
      <c r="D4" s="683"/>
      <c r="E4" s="683"/>
      <c r="F4" s="683"/>
      <c r="G4" s="684"/>
      <c r="H4" s="49"/>
      <c r="I4" s="49"/>
      <c r="J4" s="49"/>
      <c r="K4" s="49"/>
      <c r="L4" s="49"/>
      <c r="M4" s="49"/>
      <c r="N4" s="49"/>
      <c r="O4" s="49"/>
      <c r="P4" s="49"/>
      <c r="Q4" s="49"/>
    </row>
    <row r="5" spans="1:17" ht="34.15" customHeight="1">
      <c r="A5" s="658" t="s">
        <v>23</v>
      </c>
      <c r="B5" s="658" t="s">
        <v>15</v>
      </c>
      <c r="C5" s="658" t="s">
        <v>13</v>
      </c>
      <c r="D5" s="658" t="s">
        <v>14</v>
      </c>
      <c r="E5" s="658" t="s">
        <v>7</v>
      </c>
      <c r="F5" s="658" t="s">
        <v>8</v>
      </c>
      <c r="G5" s="658" t="s">
        <v>159</v>
      </c>
    </row>
    <row r="6" spans="1:17" ht="20.45" customHeight="1">
      <c r="A6" s="685"/>
      <c r="B6" s="685"/>
      <c r="C6" s="685"/>
      <c r="D6" s="685"/>
      <c r="E6" s="685"/>
      <c r="F6" s="685"/>
      <c r="G6" s="685"/>
    </row>
    <row r="7" spans="1:17" s="299" customFormat="1" ht="24">
      <c r="A7" s="302">
        <v>1</v>
      </c>
      <c r="B7" s="104"/>
      <c r="C7" s="104"/>
      <c r="D7" s="104"/>
      <c r="E7" s="104"/>
      <c r="F7" s="343" t="s">
        <v>97</v>
      </c>
      <c r="G7" s="283"/>
    </row>
    <row r="8" spans="1:17" s="299" customFormat="1" ht="15" customHeight="1">
      <c r="A8" s="283"/>
      <c r="B8" s="283">
        <v>1</v>
      </c>
      <c r="C8" s="283"/>
      <c r="D8" s="283"/>
      <c r="E8" s="283"/>
      <c r="F8" s="343" t="s">
        <v>98</v>
      </c>
      <c r="G8" s="358"/>
    </row>
    <row r="9" spans="1:17" s="299" customFormat="1" ht="15" customHeight="1">
      <c r="A9" s="104"/>
      <c r="B9" s="104"/>
      <c r="C9" s="283">
        <v>2</v>
      </c>
      <c r="D9" s="283"/>
      <c r="E9" s="283"/>
      <c r="F9" s="343" t="s">
        <v>99</v>
      </c>
      <c r="G9" s="358"/>
    </row>
    <row r="10" spans="1:17" s="299" customFormat="1" ht="15" customHeight="1">
      <c r="A10" s="104"/>
      <c r="B10" s="104"/>
      <c r="C10" s="104"/>
      <c r="D10" s="283">
        <v>4</v>
      </c>
      <c r="E10" s="283"/>
      <c r="F10" s="343" t="s">
        <v>100</v>
      </c>
      <c r="G10" s="359"/>
    </row>
    <row r="11" spans="1:17" s="299" customFormat="1" ht="36">
      <c r="A11" s="104"/>
      <c r="B11" s="104"/>
      <c r="C11" s="104"/>
      <c r="D11" s="104"/>
      <c r="E11" s="283">
        <v>201</v>
      </c>
      <c r="F11" s="343" t="s">
        <v>102</v>
      </c>
      <c r="G11" s="360" t="s">
        <v>822</v>
      </c>
    </row>
    <row r="12" spans="1:17" s="299" customFormat="1" ht="15" customHeight="1">
      <c r="A12" s="104"/>
      <c r="B12" s="104">
        <v>2</v>
      </c>
      <c r="C12" s="104"/>
      <c r="D12" s="104"/>
      <c r="E12" s="104"/>
      <c r="F12" s="343" t="s">
        <v>104</v>
      </c>
      <c r="G12" s="361"/>
    </row>
    <row r="13" spans="1:17" s="299" customFormat="1" ht="16.5" customHeight="1">
      <c r="A13" s="104"/>
      <c r="B13" s="104"/>
      <c r="C13" s="104">
        <v>2</v>
      </c>
      <c r="D13" s="104"/>
      <c r="E13" s="104"/>
      <c r="F13" s="343" t="s">
        <v>105</v>
      </c>
      <c r="G13" s="361"/>
    </row>
    <row r="14" spans="1:17" s="299" customFormat="1" ht="15" customHeight="1">
      <c r="A14" s="104"/>
      <c r="B14" s="104"/>
      <c r="C14" s="104"/>
      <c r="D14" s="104">
        <v>6</v>
      </c>
      <c r="E14" s="104"/>
      <c r="F14" s="343" t="s">
        <v>106</v>
      </c>
      <c r="G14" s="361"/>
    </row>
    <row r="15" spans="1:17" s="299" customFormat="1" ht="48">
      <c r="A15" s="104"/>
      <c r="B15" s="104"/>
      <c r="C15" s="104"/>
      <c r="D15" s="104"/>
      <c r="E15" s="104">
        <v>203</v>
      </c>
      <c r="F15" s="343" t="s">
        <v>107</v>
      </c>
      <c r="G15" s="360" t="s">
        <v>823</v>
      </c>
    </row>
    <row r="16" spans="1:17" s="299" customFormat="1" ht="18.75" customHeight="1">
      <c r="A16" s="104"/>
      <c r="B16" s="104"/>
      <c r="C16" s="104">
        <v>3</v>
      </c>
      <c r="D16" s="104"/>
      <c r="E16" s="104"/>
      <c r="F16" s="343" t="s">
        <v>812</v>
      </c>
      <c r="G16" s="361"/>
    </row>
    <row r="17" spans="1:8" s="299" customFormat="1" ht="20.25" customHeight="1">
      <c r="A17" s="104"/>
      <c r="B17" s="104"/>
      <c r="C17" s="303"/>
      <c r="D17" s="104">
        <v>3</v>
      </c>
      <c r="E17" s="104"/>
      <c r="F17" s="343" t="s">
        <v>813</v>
      </c>
      <c r="G17" s="361"/>
    </row>
    <row r="18" spans="1:8" s="299" customFormat="1" ht="26.25" customHeight="1">
      <c r="A18" s="104"/>
      <c r="B18" s="104"/>
      <c r="C18" s="303"/>
      <c r="D18" s="104"/>
      <c r="E18" s="104">
        <v>207</v>
      </c>
      <c r="F18" s="343" t="s">
        <v>184</v>
      </c>
      <c r="G18" s="360" t="s">
        <v>825</v>
      </c>
    </row>
    <row r="19" spans="1:8" s="299" customFormat="1" ht="24">
      <c r="A19" s="104"/>
      <c r="B19" s="104"/>
      <c r="C19" s="104">
        <v>4</v>
      </c>
      <c r="D19" s="104"/>
      <c r="E19" s="104"/>
      <c r="F19" s="343" t="s">
        <v>108</v>
      </c>
      <c r="G19" s="359"/>
    </row>
    <row r="20" spans="1:8" s="299" customFormat="1" ht="15" customHeight="1">
      <c r="A20" s="104"/>
      <c r="B20" s="104"/>
      <c r="C20" s="104"/>
      <c r="D20" s="104">
        <v>1</v>
      </c>
      <c r="E20" s="104"/>
      <c r="F20" s="343" t="s">
        <v>109</v>
      </c>
      <c r="G20" s="359"/>
    </row>
    <row r="21" spans="1:8" s="299" customFormat="1" ht="59.25" customHeight="1">
      <c r="A21" s="104"/>
      <c r="B21" s="104"/>
      <c r="C21" s="104"/>
      <c r="D21" s="104"/>
      <c r="E21" s="104">
        <v>211</v>
      </c>
      <c r="F21" s="343" t="s">
        <v>45</v>
      </c>
      <c r="G21" s="360" t="s">
        <v>824</v>
      </c>
    </row>
    <row r="22" spans="1:8" s="299" customFormat="1" ht="24">
      <c r="A22" s="104"/>
      <c r="B22" s="104"/>
      <c r="C22" s="104"/>
      <c r="D22" s="104"/>
      <c r="E22" s="104">
        <v>212</v>
      </c>
      <c r="F22" s="343" t="s">
        <v>110</v>
      </c>
      <c r="G22" s="360" t="s">
        <v>826</v>
      </c>
    </row>
    <row r="23" spans="1:8" s="299" customFormat="1" ht="15" customHeight="1">
      <c r="A23" s="104"/>
      <c r="B23" s="104"/>
      <c r="C23" s="104"/>
      <c r="D23" s="104">
        <v>2</v>
      </c>
      <c r="E23" s="104"/>
      <c r="F23" s="356" t="s">
        <v>111</v>
      </c>
      <c r="G23" s="359"/>
    </row>
    <row r="24" spans="1:8" s="299" customFormat="1" ht="34.5" customHeight="1">
      <c r="A24" s="104"/>
      <c r="B24" s="104"/>
      <c r="C24" s="104"/>
      <c r="D24" s="104"/>
      <c r="E24" s="104">
        <v>213</v>
      </c>
      <c r="F24" s="343" t="s">
        <v>185</v>
      </c>
      <c r="G24" s="360" t="s">
        <v>827</v>
      </c>
    </row>
    <row r="25" spans="1:8" s="299" customFormat="1" ht="28.5" customHeight="1">
      <c r="A25" s="284"/>
      <c r="B25" s="284"/>
      <c r="C25" s="284"/>
      <c r="D25" s="284"/>
      <c r="E25" s="284">
        <v>214</v>
      </c>
      <c r="F25" s="350" t="s">
        <v>186</v>
      </c>
      <c r="G25" s="362" t="s">
        <v>826</v>
      </c>
    </row>
    <row r="26" spans="1:8" s="299" customFormat="1" ht="36">
      <c r="A26" s="104"/>
      <c r="B26" s="104"/>
      <c r="C26" s="104"/>
      <c r="D26" s="104"/>
      <c r="E26" s="104">
        <v>215</v>
      </c>
      <c r="F26" s="343" t="s">
        <v>47</v>
      </c>
      <c r="G26" s="360" t="s">
        <v>828</v>
      </c>
    </row>
    <row r="27" spans="1:8" s="299" customFormat="1" ht="15" customHeight="1">
      <c r="A27" s="104"/>
      <c r="B27" s="104"/>
      <c r="C27" s="104">
        <v>5</v>
      </c>
      <c r="D27" s="104"/>
      <c r="E27" s="104"/>
      <c r="F27" s="343" t="s">
        <v>112</v>
      </c>
      <c r="G27" s="359"/>
    </row>
    <row r="28" spans="1:8" s="299" customFormat="1" ht="15" customHeight="1">
      <c r="A28" s="104"/>
      <c r="B28" s="104"/>
      <c r="C28" s="104"/>
      <c r="D28" s="104">
        <v>1</v>
      </c>
      <c r="E28" s="104"/>
      <c r="F28" s="343" t="s">
        <v>113</v>
      </c>
      <c r="G28" s="359"/>
      <c r="H28" s="78"/>
    </row>
    <row r="29" spans="1:8" s="299" customFormat="1" ht="24">
      <c r="A29" s="104"/>
      <c r="B29" s="104"/>
      <c r="C29" s="104"/>
      <c r="D29" s="104"/>
      <c r="E29" s="104">
        <v>216</v>
      </c>
      <c r="F29" s="343" t="s">
        <v>114</v>
      </c>
      <c r="G29" s="360" t="s">
        <v>826</v>
      </c>
    </row>
    <row r="30" spans="1:8" s="299" customFormat="1" ht="49.5" customHeight="1">
      <c r="A30" s="104"/>
      <c r="B30" s="104"/>
      <c r="C30" s="104"/>
      <c r="D30" s="104"/>
      <c r="E30" s="104">
        <v>218</v>
      </c>
      <c r="F30" s="343" t="s">
        <v>48</v>
      </c>
      <c r="G30" s="360" t="s">
        <v>829</v>
      </c>
    </row>
    <row r="31" spans="1:8" s="299" customFormat="1" ht="15" customHeight="1">
      <c r="A31" s="104"/>
      <c r="B31" s="104"/>
      <c r="C31" s="104">
        <v>6</v>
      </c>
      <c r="D31" s="104"/>
      <c r="E31" s="104"/>
      <c r="F31" s="343" t="s">
        <v>116</v>
      </c>
      <c r="G31" s="359"/>
    </row>
    <row r="32" spans="1:8" s="299" customFormat="1" ht="15" customHeight="1">
      <c r="A32" s="104"/>
      <c r="B32" s="104"/>
      <c r="C32" s="104"/>
      <c r="D32" s="104">
        <v>9</v>
      </c>
      <c r="E32" s="104"/>
      <c r="F32" s="343" t="s">
        <v>117</v>
      </c>
      <c r="G32" s="359"/>
    </row>
    <row r="33" spans="1:7" s="299" customFormat="1" ht="24">
      <c r="A33" s="104"/>
      <c r="B33" s="104"/>
      <c r="C33" s="104"/>
      <c r="D33" s="104"/>
      <c r="E33" s="104">
        <v>227</v>
      </c>
      <c r="F33" s="347" t="s">
        <v>187</v>
      </c>
      <c r="G33" s="360" t="s">
        <v>826</v>
      </c>
    </row>
    <row r="34" spans="1:7" s="299" customFormat="1" ht="36">
      <c r="A34" s="104"/>
      <c r="B34" s="104"/>
      <c r="C34" s="104"/>
      <c r="D34" s="104"/>
      <c r="E34" s="104">
        <v>228</v>
      </c>
      <c r="F34" s="343" t="s">
        <v>118</v>
      </c>
      <c r="G34" s="360" t="s">
        <v>830</v>
      </c>
    </row>
    <row r="35" spans="1:7" s="299" customFormat="1" ht="36">
      <c r="A35" s="104"/>
      <c r="B35" s="104"/>
      <c r="C35" s="104"/>
      <c r="D35" s="104"/>
      <c r="E35" s="104">
        <v>229</v>
      </c>
      <c r="F35" s="343" t="s">
        <v>119</v>
      </c>
      <c r="G35" s="360" t="s">
        <v>831</v>
      </c>
    </row>
    <row r="36" spans="1:7" s="299" customFormat="1" ht="49.5" customHeight="1">
      <c r="A36" s="104"/>
      <c r="B36" s="104"/>
      <c r="C36" s="104"/>
      <c r="D36" s="104"/>
      <c r="E36" s="104">
        <v>230</v>
      </c>
      <c r="F36" s="343" t="s">
        <v>50</v>
      </c>
      <c r="G36" s="360" t="s">
        <v>832</v>
      </c>
    </row>
    <row r="37" spans="1:7" s="299" customFormat="1" ht="15" customHeight="1">
      <c r="A37" s="104"/>
      <c r="B37" s="104">
        <v>3</v>
      </c>
      <c r="C37" s="104"/>
      <c r="D37" s="104"/>
      <c r="E37" s="104"/>
      <c r="F37" s="343" t="s">
        <v>120</v>
      </c>
      <c r="G37" s="359"/>
    </row>
    <row r="38" spans="1:7" s="299" customFormat="1" ht="24">
      <c r="A38" s="104"/>
      <c r="B38" s="104"/>
      <c r="C38" s="104">
        <v>1</v>
      </c>
      <c r="D38" s="104"/>
      <c r="E38" s="104"/>
      <c r="F38" s="343" t="s">
        <v>121</v>
      </c>
      <c r="G38" s="359"/>
    </row>
    <row r="39" spans="1:7" s="274" customFormat="1">
      <c r="A39" s="104"/>
      <c r="B39" s="104"/>
      <c r="C39" s="104"/>
      <c r="D39" s="104">
        <v>2</v>
      </c>
      <c r="E39" s="104"/>
      <c r="F39" s="343" t="s">
        <v>122</v>
      </c>
      <c r="G39" s="359"/>
    </row>
    <row r="40" spans="1:7" s="274" customFormat="1" ht="36">
      <c r="A40" s="104"/>
      <c r="B40" s="104"/>
      <c r="C40" s="104"/>
      <c r="D40" s="104"/>
      <c r="E40" s="104">
        <v>232</v>
      </c>
      <c r="F40" s="343" t="s">
        <v>123</v>
      </c>
      <c r="G40" s="360" t="s">
        <v>833</v>
      </c>
    </row>
    <row r="41" spans="1:7" s="274" customFormat="1" ht="24">
      <c r="A41" s="104">
        <v>2</v>
      </c>
      <c r="B41" s="104"/>
      <c r="C41" s="104"/>
      <c r="D41" s="104"/>
      <c r="E41" s="104"/>
      <c r="F41" s="343" t="s">
        <v>124</v>
      </c>
      <c r="G41" s="104"/>
    </row>
    <row r="42" spans="1:7" s="274" customFormat="1">
      <c r="A42" s="284"/>
      <c r="B42" s="284">
        <v>1</v>
      </c>
      <c r="C42" s="284"/>
      <c r="D42" s="284"/>
      <c r="E42" s="284"/>
      <c r="F42" s="350" t="s">
        <v>98</v>
      </c>
      <c r="G42" s="442"/>
    </row>
    <row r="43" spans="1:7" s="274" customFormat="1" ht="24">
      <c r="A43" s="104"/>
      <c r="B43" s="104"/>
      <c r="C43" s="104">
        <v>7</v>
      </c>
      <c r="D43" s="104"/>
      <c r="E43" s="104"/>
      <c r="F43" s="343" t="s">
        <v>125</v>
      </c>
      <c r="G43" s="359"/>
    </row>
    <row r="44" spans="1:7" s="274" customFormat="1" ht="18.75" customHeight="1">
      <c r="A44" s="104"/>
      <c r="B44" s="104"/>
      <c r="C44" s="104"/>
      <c r="D44" s="104">
        <v>1</v>
      </c>
      <c r="E44" s="104"/>
      <c r="F44" s="343" t="s">
        <v>52</v>
      </c>
      <c r="G44" s="359"/>
    </row>
    <row r="45" spans="1:7" s="274" customFormat="1" ht="38.25" customHeight="1">
      <c r="A45" s="104"/>
      <c r="B45" s="104"/>
      <c r="C45" s="104"/>
      <c r="D45" s="104"/>
      <c r="E45" s="104">
        <v>201</v>
      </c>
      <c r="F45" s="343" t="s">
        <v>126</v>
      </c>
      <c r="G45" s="360" t="s">
        <v>834</v>
      </c>
    </row>
    <row r="46" spans="1:7" s="274" customFormat="1" ht="36">
      <c r="A46" s="104"/>
      <c r="B46" s="104"/>
      <c r="C46" s="104"/>
      <c r="D46" s="104"/>
      <c r="E46" s="104">
        <v>203</v>
      </c>
      <c r="F46" s="343" t="s">
        <v>51</v>
      </c>
      <c r="G46" s="360" t="s">
        <v>835</v>
      </c>
    </row>
    <row r="47" spans="1:7" s="274" customFormat="1">
      <c r="A47" s="104"/>
      <c r="B47" s="104"/>
      <c r="C47" s="104"/>
      <c r="D47" s="104">
        <v>2</v>
      </c>
      <c r="E47" s="104"/>
      <c r="F47" s="343" t="s">
        <v>128</v>
      </c>
      <c r="G47" s="359"/>
    </row>
    <row r="48" spans="1:7" s="274" customFormat="1" ht="24">
      <c r="A48" s="104"/>
      <c r="B48" s="104"/>
      <c r="C48" s="104"/>
      <c r="D48" s="104"/>
      <c r="E48" s="104">
        <v>204</v>
      </c>
      <c r="F48" s="343" t="s">
        <v>53</v>
      </c>
      <c r="G48" s="360" t="s">
        <v>826</v>
      </c>
    </row>
    <row r="49" spans="1:8" s="274" customFormat="1">
      <c r="A49" s="104">
        <v>3</v>
      </c>
      <c r="B49" s="104"/>
      <c r="C49" s="104"/>
      <c r="D49" s="104"/>
      <c r="E49" s="104"/>
      <c r="F49" s="343" t="s">
        <v>129</v>
      </c>
      <c r="G49" s="359"/>
    </row>
    <row r="50" spans="1:8" s="274" customFormat="1">
      <c r="A50" s="104"/>
      <c r="B50" s="104">
        <v>3</v>
      </c>
      <c r="C50" s="104"/>
      <c r="D50" s="104"/>
      <c r="E50" s="104"/>
      <c r="F50" s="343" t="s">
        <v>130</v>
      </c>
      <c r="G50" s="359"/>
    </row>
    <row r="51" spans="1:8" s="274" customFormat="1" ht="23.25" customHeight="1">
      <c r="A51" s="104"/>
      <c r="B51" s="104"/>
      <c r="C51" s="104">
        <v>1</v>
      </c>
      <c r="D51" s="104"/>
      <c r="E51" s="104"/>
      <c r="F51" s="343" t="s">
        <v>121</v>
      </c>
      <c r="G51" s="359"/>
      <c r="H51" s="602"/>
    </row>
    <row r="52" spans="1:8" s="274" customFormat="1" ht="18.75" customHeight="1">
      <c r="A52" s="104"/>
      <c r="B52" s="104"/>
      <c r="C52" s="104"/>
      <c r="D52" s="104">
        <v>1</v>
      </c>
      <c r="E52" s="104"/>
      <c r="F52" s="343" t="s">
        <v>131</v>
      </c>
      <c r="G52" s="359"/>
    </row>
    <row r="53" spans="1:8" s="274" customFormat="1" ht="48">
      <c r="A53" s="104"/>
      <c r="B53" s="104"/>
      <c r="C53" s="104"/>
      <c r="D53" s="104"/>
      <c r="E53" s="104">
        <v>215</v>
      </c>
      <c r="F53" s="343" t="s">
        <v>55</v>
      </c>
      <c r="G53" s="360" t="s">
        <v>836</v>
      </c>
    </row>
    <row r="54" spans="1:8" s="274" customFormat="1" ht="24">
      <c r="A54" s="104"/>
      <c r="B54" s="104"/>
      <c r="C54" s="104">
        <v>9</v>
      </c>
      <c r="D54" s="104"/>
      <c r="E54" s="104"/>
      <c r="F54" s="343" t="s">
        <v>133</v>
      </c>
      <c r="G54" s="359"/>
    </row>
    <row r="55" spans="1:8" s="274" customFormat="1">
      <c r="A55" s="104"/>
      <c r="B55" s="104"/>
      <c r="C55" s="104"/>
      <c r="D55" s="104">
        <v>3</v>
      </c>
      <c r="E55" s="104"/>
      <c r="F55" s="343" t="s">
        <v>134</v>
      </c>
      <c r="G55" s="359"/>
    </row>
    <row r="56" spans="1:8" s="274" customFormat="1" ht="48">
      <c r="A56" s="104"/>
      <c r="B56" s="104"/>
      <c r="C56" s="104"/>
      <c r="D56" s="104"/>
      <c r="E56" s="104">
        <v>201</v>
      </c>
      <c r="F56" s="343" t="s">
        <v>56</v>
      </c>
      <c r="G56" s="360" t="s">
        <v>837</v>
      </c>
    </row>
    <row r="57" spans="1:8" s="274" customFormat="1" ht="24">
      <c r="A57" s="104">
        <v>4</v>
      </c>
      <c r="B57" s="104"/>
      <c r="C57" s="104"/>
      <c r="D57" s="104"/>
      <c r="E57" s="104"/>
      <c r="F57" s="343" t="s">
        <v>136</v>
      </c>
      <c r="G57" s="359"/>
    </row>
    <row r="58" spans="1:8" s="274" customFormat="1">
      <c r="A58" s="104"/>
      <c r="B58" s="104">
        <v>2</v>
      </c>
      <c r="C58" s="104"/>
      <c r="D58" s="104"/>
      <c r="E58" s="104"/>
      <c r="F58" s="343" t="s">
        <v>104</v>
      </c>
      <c r="G58" s="359"/>
    </row>
    <row r="59" spans="1:8" s="274" customFormat="1">
      <c r="A59" s="104"/>
      <c r="B59" s="104"/>
      <c r="C59" s="104">
        <v>1</v>
      </c>
      <c r="D59" s="104"/>
      <c r="E59" s="104"/>
      <c r="F59" s="343" t="s">
        <v>137</v>
      </c>
      <c r="G59" s="359"/>
    </row>
    <row r="60" spans="1:8" s="274" customFormat="1">
      <c r="A60" s="104"/>
      <c r="B60" s="104"/>
      <c r="C60" s="104"/>
      <c r="D60" s="104">
        <v>1</v>
      </c>
      <c r="E60" s="104"/>
      <c r="F60" s="343" t="s">
        <v>138</v>
      </c>
      <c r="G60" s="359"/>
    </row>
    <row r="61" spans="1:8" s="274" customFormat="1" ht="36">
      <c r="A61" s="284"/>
      <c r="B61" s="284"/>
      <c r="C61" s="284"/>
      <c r="D61" s="284"/>
      <c r="E61" s="284">
        <v>203</v>
      </c>
      <c r="F61" s="350" t="s">
        <v>57</v>
      </c>
      <c r="G61" s="362" t="s">
        <v>838</v>
      </c>
    </row>
    <row r="62" spans="1:8" s="274" customFormat="1" ht="24">
      <c r="A62" s="104"/>
      <c r="B62" s="104"/>
      <c r="C62" s="104"/>
      <c r="D62" s="104">
        <v>3</v>
      </c>
      <c r="E62" s="104"/>
      <c r="F62" s="343" t="s">
        <v>140</v>
      </c>
      <c r="G62" s="359"/>
    </row>
    <row r="63" spans="1:8" s="274" customFormat="1" ht="48">
      <c r="A63" s="104"/>
      <c r="B63" s="104"/>
      <c r="C63" s="104"/>
      <c r="D63" s="104"/>
      <c r="E63" s="104">
        <v>206</v>
      </c>
      <c r="F63" s="343" t="s">
        <v>58</v>
      </c>
      <c r="G63" s="360" t="s">
        <v>839</v>
      </c>
    </row>
    <row r="64" spans="1:8" s="274" customFormat="1" ht="24">
      <c r="A64" s="104"/>
      <c r="B64" s="104"/>
      <c r="C64" s="104"/>
      <c r="D64" s="104">
        <v>5</v>
      </c>
      <c r="E64" s="104"/>
      <c r="F64" s="343" t="s">
        <v>142</v>
      </c>
      <c r="G64" s="359"/>
    </row>
    <row r="65" spans="1:7" s="274" customFormat="1" ht="36">
      <c r="A65" s="104"/>
      <c r="B65" s="104"/>
      <c r="C65" s="104"/>
      <c r="D65" s="104"/>
      <c r="E65" s="104">
        <v>207</v>
      </c>
      <c r="F65" s="343" t="s">
        <v>59</v>
      </c>
      <c r="G65" s="360" t="s">
        <v>840</v>
      </c>
    </row>
    <row r="66" spans="1:7" s="274" customFormat="1" ht="24">
      <c r="A66" s="104"/>
      <c r="B66" s="104"/>
      <c r="C66" s="104"/>
      <c r="D66" s="104"/>
      <c r="E66" s="104">
        <v>208</v>
      </c>
      <c r="F66" s="343" t="s">
        <v>61</v>
      </c>
      <c r="G66" s="360" t="s">
        <v>841</v>
      </c>
    </row>
    <row r="67" spans="1:7" s="274" customFormat="1">
      <c r="A67" s="104"/>
      <c r="B67" s="104"/>
      <c r="C67" s="104">
        <v>2</v>
      </c>
      <c r="D67" s="104"/>
      <c r="E67" s="104"/>
      <c r="F67" s="343" t="s">
        <v>105</v>
      </c>
      <c r="G67" s="359"/>
    </row>
    <row r="68" spans="1:7" s="274" customFormat="1">
      <c r="A68" s="104"/>
      <c r="B68" s="104"/>
      <c r="C68" s="104"/>
      <c r="D68" s="104">
        <v>1</v>
      </c>
      <c r="E68" s="104"/>
      <c r="F68" s="343" t="s">
        <v>143</v>
      </c>
      <c r="G68" s="359"/>
    </row>
    <row r="69" spans="1:7" s="274" customFormat="1" ht="42" customHeight="1">
      <c r="A69" s="104"/>
      <c r="B69" s="104"/>
      <c r="C69" s="104"/>
      <c r="D69" s="104"/>
      <c r="E69" s="104">
        <v>211</v>
      </c>
      <c r="F69" s="343" t="s">
        <v>63</v>
      </c>
      <c r="G69" s="360" t="s">
        <v>842</v>
      </c>
    </row>
    <row r="70" spans="1:7" s="274" customFormat="1" ht="30.75" customHeight="1">
      <c r="A70" s="104"/>
      <c r="B70" s="104"/>
      <c r="C70" s="104"/>
      <c r="D70" s="104"/>
      <c r="E70" s="104">
        <v>213</v>
      </c>
      <c r="F70" s="347" t="s">
        <v>188</v>
      </c>
      <c r="G70" s="360" t="s">
        <v>826</v>
      </c>
    </row>
    <row r="71" spans="1:7" s="274" customFormat="1" ht="42.75" customHeight="1">
      <c r="A71" s="104"/>
      <c r="B71" s="104"/>
      <c r="C71" s="104"/>
      <c r="D71" s="104"/>
      <c r="E71" s="104">
        <v>215</v>
      </c>
      <c r="F71" s="343" t="s">
        <v>144</v>
      </c>
      <c r="G71" s="360" t="s">
        <v>843</v>
      </c>
    </row>
    <row r="72" spans="1:7" s="274" customFormat="1" ht="51" customHeight="1">
      <c r="A72" s="104"/>
      <c r="B72" s="104"/>
      <c r="C72" s="104"/>
      <c r="D72" s="104"/>
      <c r="E72" s="104">
        <v>216</v>
      </c>
      <c r="F72" s="343" t="s">
        <v>145</v>
      </c>
      <c r="G72" s="360" t="s">
        <v>844</v>
      </c>
    </row>
    <row r="73" spans="1:7" s="274" customFormat="1" ht="44.25" customHeight="1">
      <c r="A73" s="284"/>
      <c r="B73" s="284"/>
      <c r="C73" s="284"/>
      <c r="D73" s="284"/>
      <c r="E73" s="284">
        <v>217</v>
      </c>
      <c r="F73" s="350" t="s">
        <v>146</v>
      </c>
      <c r="G73" s="362" t="s">
        <v>845</v>
      </c>
    </row>
    <row r="74" spans="1:7" s="274" customFormat="1" ht="44.25" customHeight="1">
      <c r="A74" s="104"/>
      <c r="B74" s="104"/>
      <c r="C74" s="104"/>
      <c r="D74" s="104"/>
      <c r="E74" s="104">
        <v>218</v>
      </c>
      <c r="F74" s="343" t="s">
        <v>65</v>
      </c>
      <c r="G74" s="360" t="s">
        <v>846</v>
      </c>
    </row>
    <row r="75" spans="1:7" s="274" customFormat="1" ht="42" customHeight="1">
      <c r="A75" s="104"/>
      <c r="B75" s="104"/>
      <c r="C75" s="104"/>
      <c r="D75" s="104"/>
      <c r="E75" s="104">
        <v>219</v>
      </c>
      <c r="F75" s="343" t="s">
        <v>66</v>
      </c>
      <c r="G75" s="360" t="s">
        <v>847</v>
      </c>
    </row>
    <row r="76" spans="1:7" s="274" customFormat="1" ht="30.75" customHeight="1">
      <c r="A76" s="104"/>
      <c r="B76" s="104"/>
      <c r="C76" s="104"/>
      <c r="D76" s="104"/>
      <c r="E76" s="104">
        <v>220</v>
      </c>
      <c r="F76" s="343" t="s">
        <v>68</v>
      </c>
      <c r="G76" s="360" t="s">
        <v>203</v>
      </c>
    </row>
    <row r="77" spans="1:7" s="274" customFormat="1">
      <c r="A77" s="104"/>
      <c r="B77" s="104"/>
      <c r="C77" s="104"/>
      <c r="D77" s="104">
        <v>3</v>
      </c>
      <c r="E77" s="104"/>
      <c r="F77" s="343" t="s">
        <v>147</v>
      </c>
      <c r="G77" s="359"/>
    </row>
    <row r="78" spans="1:7" s="274" customFormat="1" ht="36">
      <c r="A78" s="104"/>
      <c r="B78" s="104"/>
      <c r="C78" s="104"/>
      <c r="D78" s="104"/>
      <c r="E78" s="104">
        <v>222</v>
      </c>
      <c r="F78" s="343" t="s">
        <v>69</v>
      </c>
      <c r="G78" s="360" t="s">
        <v>848</v>
      </c>
    </row>
    <row r="79" spans="1:7" s="274" customFormat="1">
      <c r="A79" s="104"/>
      <c r="B79" s="104"/>
      <c r="C79" s="104"/>
      <c r="D79" s="104">
        <v>4</v>
      </c>
      <c r="E79" s="104"/>
      <c r="F79" s="343" t="s">
        <v>70</v>
      </c>
      <c r="G79" s="104"/>
    </row>
    <row r="80" spans="1:7" s="274" customFormat="1" ht="36">
      <c r="A80" s="104"/>
      <c r="B80" s="104"/>
      <c r="C80" s="104"/>
      <c r="D80" s="104"/>
      <c r="E80" s="104">
        <v>223</v>
      </c>
      <c r="F80" s="343" t="s">
        <v>70</v>
      </c>
      <c r="G80" s="360" t="s">
        <v>849</v>
      </c>
    </row>
    <row r="81" spans="1:7" s="274" customFormat="1">
      <c r="A81" s="104"/>
      <c r="B81" s="104"/>
      <c r="C81" s="104"/>
      <c r="D81" s="104">
        <v>5</v>
      </c>
      <c r="E81" s="104"/>
      <c r="F81" s="343" t="s">
        <v>106</v>
      </c>
      <c r="G81" s="359"/>
    </row>
    <row r="82" spans="1:7" s="274" customFormat="1" ht="24">
      <c r="A82" s="104"/>
      <c r="B82" s="104"/>
      <c r="C82" s="104"/>
      <c r="D82" s="104"/>
      <c r="E82" s="104">
        <v>224</v>
      </c>
      <c r="F82" s="343" t="s">
        <v>148</v>
      </c>
      <c r="G82" s="360" t="s">
        <v>204</v>
      </c>
    </row>
    <row r="83" spans="1:7" s="274" customFormat="1" ht="24">
      <c r="A83" s="104">
        <v>5</v>
      </c>
      <c r="B83" s="104"/>
      <c r="C83" s="104"/>
      <c r="D83" s="104"/>
      <c r="E83" s="104"/>
      <c r="F83" s="343" t="s">
        <v>150</v>
      </c>
      <c r="G83" s="359"/>
    </row>
    <row r="84" spans="1:7" s="274" customFormat="1">
      <c r="A84" s="104"/>
      <c r="B84" s="104">
        <v>1</v>
      </c>
      <c r="C84" s="104"/>
      <c r="D84" s="104"/>
      <c r="E84" s="104"/>
      <c r="F84" s="343" t="s">
        <v>98</v>
      </c>
      <c r="G84" s="359"/>
    </row>
    <row r="85" spans="1:7" s="274" customFormat="1">
      <c r="A85" s="104"/>
      <c r="B85" s="104"/>
      <c r="C85" s="104">
        <v>3</v>
      </c>
      <c r="D85" s="104"/>
      <c r="E85" s="104"/>
      <c r="F85" s="343" t="s">
        <v>151</v>
      </c>
      <c r="G85" s="359"/>
    </row>
    <row r="86" spans="1:7" s="274" customFormat="1">
      <c r="A86" s="104"/>
      <c r="B86" s="104"/>
      <c r="C86" s="104"/>
      <c r="D86" s="104">
        <v>1</v>
      </c>
      <c r="E86" s="104"/>
      <c r="F86" s="343" t="s">
        <v>152</v>
      </c>
      <c r="G86" s="359"/>
    </row>
    <row r="87" spans="1:7" s="274" customFormat="1" ht="24">
      <c r="A87" s="104"/>
      <c r="B87" s="104"/>
      <c r="C87" s="104"/>
      <c r="D87" s="104"/>
      <c r="E87" s="104">
        <v>204</v>
      </c>
      <c r="F87" s="343" t="s">
        <v>153</v>
      </c>
      <c r="G87" s="360" t="s">
        <v>826</v>
      </c>
    </row>
    <row r="88" spans="1:7" s="274" customFormat="1">
      <c r="A88" s="104"/>
      <c r="B88" s="104"/>
      <c r="C88" s="104">
        <v>8</v>
      </c>
      <c r="D88" s="104"/>
      <c r="E88" s="104"/>
      <c r="F88" s="343" t="s">
        <v>154</v>
      </c>
      <c r="G88" s="359"/>
    </row>
    <row r="89" spans="1:7" s="274" customFormat="1">
      <c r="A89" s="104"/>
      <c r="B89" s="104"/>
      <c r="C89" s="104"/>
      <c r="D89" s="104">
        <v>5</v>
      </c>
      <c r="E89" s="104"/>
      <c r="F89" s="343" t="s">
        <v>155</v>
      </c>
      <c r="G89" s="359"/>
    </row>
    <row r="90" spans="1:7" s="274" customFormat="1" ht="36">
      <c r="A90" s="284"/>
      <c r="B90" s="284"/>
      <c r="C90" s="284"/>
      <c r="D90" s="284"/>
      <c r="E90" s="284">
        <v>201</v>
      </c>
      <c r="F90" s="350" t="s">
        <v>72</v>
      </c>
      <c r="G90" s="362" t="s">
        <v>850</v>
      </c>
    </row>
    <row r="91" spans="1:7" s="274" customFormat="1">
      <c r="A91" s="602"/>
      <c r="B91" s="603"/>
      <c r="C91" s="603"/>
      <c r="D91" s="603"/>
      <c r="E91" s="604"/>
      <c r="F91" s="605"/>
      <c r="G91" s="606"/>
    </row>
    <row r="92" spans="1:7" s="274" customFormat="1">
      <c r="E92" s="275"/>
      <c r="F92" s="276"/>
    </row>
  </sheetData>
  <mergeCells count="9">
    <mergeCell ref="A1:G1"/>
    <mergeCell ref="A4:G4"/>
    <mergeCell ref="A5:A6"/>
    <mergeCell ref="B5:B6"/>
    <mergeCell ref="C5:C6"/>
    <mergeCell ref="D5:D6"/>
    <mergeCell ref="E5:E6"/>
    <mergeCell ref="F5:F6"/>
    <mergeCell ref="G5:G6"/>
  </mergeCells>
  <printOptions horizontalCentered="1"/>
  <pageMargins left="0.19685039370078741" right="0.19685039370078741" top="1.6535433070866143" bottom="0.47244094488188981" header="0.19685039370078741" footer="0.19685039370078741"/>
  <pageSetup scale="75" orientation="landscape" r:id="rId1"/>
  <headerFooter scaleWithDoc="0">
    <oddHeader>&amp;C&amp;G</oddHeader>
    <oddFooter>&amp;C&amp;G</oddFooter>
  </headerFooter>
  <rowBreaks count="4" manualBreakCount="4">
    <brk id="25" max="6" man="1"/>
    <brk id="42" max="6" man="1"/>
    <brk id="61" max="6" man="1"/>
    <brk id="73" max="6" man="1"/>
  </rowBreaks>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W105"/>
  <sheetViews>
    <sheetView showGridLines="0" view="pageBreakPreview" topLeftCell="A76" zoomScale="70" zoomScaleNormal="100" zoomScaleSheetLayoutView="70" zoomScalePageLayoutView="55" workbookViewId="0">
      <selection activeCell="M74" sqref="M74"/>
    </sheetView>
  </sheetViews>
  <sheetFormatPr baseColWidth="10" defaultRowHeight="13.5"/>
  <cols>
    <col min="1" max="1" width="3.85546875" style="69" customWidth="1"/>
    <col min="2" max="3" width="3.140625" style="69" customWidth="1"/>
    <col min="4" max="4" width="4.140625" style="69" customWidth="1"/>
    <col min="5" max="5" width="4.85546875" style="84" customWidth="1"/>
    <col min="6" max="6" width="27.85546875" style="69" customWidth="1"/>
    <col min="7" max="7" width="11.5703125" style="69" customWidth="1"/>
    <col min="8" max="8" width="10.85546875" style="69" customWidth="1"/>
    <col min="9" max="9" width="16" style="69" customWidth="1"/>
    <col min="10" max="10" width="14.28515625" style="69" customWidth="1"/>
    <col min="11" max="11" width="12.42578125" style="69" bestFit="1" customWidth="1"/>
    <col min="12" max="12" width="8.85546875" style="69" customWidth="1"/>
    <col min="13" max="13" width="15.85546875" style="70" bestFit="1" customWidth="1"/>
    <col min="14" max="14" width="15.28515625" style="70" customWidth="1"/>
    <col min="15" max="15" width="14.42578125" style="70" customWidth="1"/>
    <col min="16" max="16" width="13.7109375" style="70" customWidth="1"/>
    <col min="17" max="17" width="15.5703125" style="71" bestFit="1" customWidth="1"/>
    <col min="18" max="18" width="11" style="69" customWidth="1"/>
    <col min="19" max="19" width="10" style="69" customWidth="1"/>
    <col min="20" max="20" width="9.28515625" style="69" customWidth="1"/>
    <col min="21" max="21" width="11.7109375" style="69" customWidth="1"/>
    <col min="22" max="22" width="11.42578125" style="69"/>
    <col min="23" max="23" width="17.85546875" style="69" bestFit="1" customWidth="1"/>
    <col min="24" max="16384" width="11.42578125" style="69"/>
  </cols>
  <sheetData>
    <row r="1" spans="1:21" ht="25.15" customHeight="1">
      <c r="A1" s="686" t="s">
        <v>160</v>
      </c>
      <c r="B1" s="687"/>
      <c r="C1" s="687"/>
      <c r="D1" s="687"/>
      <c r="E1" s="687"/>
      <c r="F1" s="687"/>
      <c r="G1" s="687"/>
      <c r="H1" s="687"/>
      <c r="I1" s="687"/>
      <c r="J1" s="687"/>
      <c r="K1" s="687"/>
      <c r="L1" s="687"/>
      <c r="M1" s="687"/>
      <c r="N1" s="687"/>
      <c r="O1" s="687"/>
      <c r="P1" s="687"/>
      <c r="Q1" s="687"/>
      <c r="R1" s="687"/>
      <c r="S1" s="687"/>
      <c r="T1" s="687"/>
      <c r="U1" s="688"/>
    </row>
    <row r="2" spans="1:21" ht="25.15" customHeight="1">
      <c r="A2" s="689" t="s">
        <v>161</v>
      </c>
      <c r="B2" s="690"/>
      <c r="C2" s="690"/>
      <c r="D2" s="690"/>
      <c r="E2" s="690"/>
      <c r="F2" s="690"/>
      <c r="G2" s="690"/>
      <c r="H2" s="690"/>
      <c r="I2" s="690"/>
      <c r="J2" s="690"/>
      <c r="K2" s="690"/>
      <c r="L2" s="690"/>
      <c r="M2" s="690"/>
      <c r="N2" s="690"/>
      <c r="O2" s="690"/>
      <c r="P2" s="690"/>
      <c r="Q2" s="690"/>
      <c r="R2" s="690"/>
      <c r="S2" s="690"/>
      <c r="T2" s="690"/>
      <c r="U2" s="691"/>
    </row>
    <row r="3" spans="1:21" ht="6" customHeight="1">
      <c r="U3" s="72"/>
    </row>
    <row r="4" spans="1:21" ht="20.100000000000001" customHeight="1">
      <c r="A4" s="643" t="s">
        <v>162</v>
      </c>
      <c r="B4" s="692"/>
      <c r="C4" s="692"/>
      <c r="D4" s="692"/>
      <c r="E4" s="692"/>
      <c r="F4" s="692"/>
      <c r="G4" s="692"/>
      <c r="H4" s="692"/>
      <c r="I4" s="692"/>
      <c r="J4" s="692"/>
      <c r="K4" s="692"/>
      <c r="L4" s="692"/>
      <c r="M4" s="692"/>
      <c r="N4" s="692"/>
      <c r="O4" s="692"/>
      <c r="P4" s="692"/>
      <c r="Q4" s="692"/>
      <c r="R4" s="692"/>
      <c r="S4" s="692"/>
      <c r="T4" s="692"/>
      <c r="U4" s="693"/>
    </row>
    <row r="5" spans="1:21" ht="20.100000000000001" customHeight="1">
      <c r="A5" s="694" t="s">
        <v>182</v>
      </c>
      <c r="B5" s="695"/>
      <c r="C5" s="695"/>
      <c r="D5" s="695"/>
      <c r="E5" s="695"/>
      <c r="F5" s="695"/>
      <c r="G5" s="695"/>
      <c r="H5" s="695"/>
      <c r="I5" s="695"/>
      <c r="J5" s="695"/>
      <c r="K5" s="695"/>
      <c r="L5" s="695"/>
      <c r="M5" s="695"/>
      <c r="N5" s="695"/>
      <c r="O5" s="695"/>
      <c r="P5" s="695"/>
      <c r="Q5" s="695"/>
      <c r="R5" s="695"/>
      <c r="S5" s="695"/>
      <c r="T5" s="695"/>
      <c r="U5" s="696"/>
    </row>
    <row r="6" spans="1:21" ht="15" customHeight="1">
      <c r="A6" s="697" t="s">
        <v>23</v>
      </c>
      <c r="B6" s="700" t="s">
        <v>15</v>
      </c>
      <c r="C6" s="700" t="s">
        <v>13</v>
      </c>
      <c r="D6" s="700" t="s">
        <v>14</v>
      </c>
      <c r="E6" s="700" t="s">
        <v>7</v>
      </c>
      <c r="F6" s="700" t="s">
        <v>8</v>
      </c>
      <c r="G6" s="700" t="s">
        <v>87</v>
      </c>
      <c r="H6" s="703" t="s">
        <v>88</v>
      </c>
      <c r="I6" s="704"/>
      <c r="J6" s="704"/>
      <c r="K6" s="704"/>
      <c r="L6" s="704"/>
      <c r="M6" s="704"/>
      <c r="N6" s="704"/>
      <c r="O6" s="704"/>
      <c r="P6" s="704"/>
      <c r="Q6" s="704"/>
      <c r="R6" s="704"/>
      <c r="S6" s="704"/>
      <c r="T6" s="704"/>
      <c r="U6" s="705"/>
    </row>
    <row r="7" spans="1:21" ht="15" customHeight="1">
      <c r="A7" s="698"/>
      <c r="B7" s="701"/>
      <c r="C7" s="701"/>
      <c r="D7" s="701"/>
      <c r="E7" s="701"/>
      <c r="F7" s="701"/>
      <c r="G7" s="701"/>
      <c r="H7" s="703" t="s">
        <v>89</v>
      </c>
      <c r="I7" s="704"/>
      <c r="J7" s="705"/>
      <c r="K7" s="703" t="s">
        <v>163</v>
      </c>
      <c r="L7" s="705"/>
      <c r="M7" s="703" t="s">
        <v>90</v>
      </c>
      <c r="N7" s="704"/>
      <c r="O7" s="704"/>
      <c r="P7" s="704"/>
      <c r="Q7" s="705"/>
      <c r="R7" s="706" t="s">
        <v>163</v>
      </c>
      <c r="S7" s="707"/>
      <c r="T7" s="707"/>
      <c r="U7" s="708"/>
    </row>
    <row r="8" spans="1:21" ht="33" customHeight="1">
      <c r="A8" s="699"/>
      <c r="B8" s="702"/>
      <c r="C8" s="702"/>
      <c r="D8" s="702"/>
      <c r="E8" s="702"/>
      <c r="F8" s="702"/>
      <c r="G8" s="702"/>
      <c r="H8" s="73" t="s">
        <v>164</v>
      </c>
      <c r="I8" s="73" t="s">
        <v>165</v>
      </c>
      <c r="J8" s="73" t="s">
        <v>166</v>
      </c>
      <c r="K8" s="74" t="s">
        <v>167</v>
      </c>
      <c r="L8" s="74" t="s">
        <v>168</v>
      </c>
      <c r="M8" s="74" t="s">
        <v>169</v>
      </c>
      <c r="N8" s="74" t="s">
        <v>170</v>
      </c>
      <c r="O8" s="74" t="s">
        <v>171</v>
      </c>
      <c r="P8" s="74" t="s">
        <v>172</v>
      </c>
      <c r="Q8" s="74" t="s">
        <v>173</v>
      </c>
      <c r="R8" s="74" t="s">
        <v>174</v>
      </c>
      <c r="S8" s="74" t="s">
        <v>175</v>
      </c>
      <c r="T8" s="74" t="s">
        <v>176</v>
      </c>
      <c r="U8" s="74" t="s">
        <v>177</v>
      </c>
    </row>
    <row r="9" spans="1:21" s="89" customFormat="1" ht="36">
      <c r="A9" s="302">
        <v>1</v>
      </c>
      <c r="B9" s="104"/>
      <c r="C9" s="104"/>
      <c r="D9" s="104"/>
      <c r="E9" s="104"/>
      <c r="F9" s="371" t="s">
        <v>97</v>
      </c>
      <c r="G9" s="283"/>
      <c r="H9" s="349"/>
      <c r="I9" s="349"/>
      <c r="J9" s="390"/>
      <c r="K9" s="390"/>
      <c r="L9" s="390"/>
      <c r="M9" s="331">
        <f>M10+M14+M38</f>
        <v>144508670</v>
      </c>
      <c r="N9" s="331">
        <f t="shared" ref="N9:Q9" si="0">N10+N14+N38</f>
        <v>157971531.80000001</v>
      </c>
      <c r="O9" s="331">
        <f t="shared" si="0"/>
        <v>46166484.779999994</v>
      </c>
      <c r="P9" s="331">
        <f t="shared" si="0"/>
        <v>46166484.779999994</v>
      </c>
      <c r="Q9" s="331">
        <f t="shared" si="0"/>
        <v>46166484.779999994</v>
      </c>
      <c r="R9" s="344"/>
      <c r="S9" s="344"/>
      <c r="T9" s="344"/>
      <c r="U9" s="344"/>
    </row>
    <row r="10" spans="1:21" s="89" customFormat="1" ht="15" customHeight="1">
      <c r="A10" s="283"/>
      <c r="B10" s="283">
        <v>1</v>
      </c>
      <c r="C10" s="283"/>
      <c r="D10" s="283"/>
      <c r="E10" s="283"/>
      <c r="F10" s="371" t="s">
        <v>98</v>
      </c>
      <c r="G10" s="104"/>
      <c r="H10" s="349"/>
      <c r="I10" s="349"/>
      <c r="J10" s="390"/>
      <c r="K10" s="390"/>
      <c r="L10" s="390"/>
      <c r="M10" s="373">
        <f>M11</f>
        <v>400000</v>
      </c>
      <c r="N10" s="373">
        <f t="shared" ref="N10:Q12" si="1">N11</f>
        <v>400000</v>
      </c>
      <c r="O10" s="373">
        <f t="shared" si="1"/>
        <v>44909.4</v>
      </c>
      <c r="P10" s="373">
        <f t="shared" si="1"/>
        <v>44909.4</v>
      </c>
      <c r="Q10" s="373">
        <f t="shared" si="1"/>
        <v>44909.4</v>
      </c>
      <c r="R10" s="344"/>
      <c r="S10" s="344"/>
      <c r="T10" s="344"/>
      <c r="U10" s="344"/>
    </row>
    <row r="11" spans="1:21" s="89" customFormat="1" ht="15" customHeight="1">
      <c r="A11" s="104"/>
      <c r="B11" s="104"/>
      <c r="C11" s="283">
        <v>2</v>
      </c>
      <c r="D11" s="283"/>
      <c r="E11" s="283"/>
      <c r="F11" s="371" t="s">
        <v>99</v>
      </c>
      <c r="G11" s="104"/>
      <c r="H11" s="390"/>
      <c r="I11" s="390"/>
      <c r="J11" s="390"/>
      <c r="K11" s="336"/>
      <c r="L11" s="336"/>
      <c r="M11" s="333">
        <f>M12</f>
        <v>400000</v>
      </c>
      <c r="N11" s="333">
        <f t="shared" si="1"/>
        <v>400000</v>
      </c>
      <c r="O11" s="333">
        <f t="shared" si="1"/>
        <v>44909.4</v>
      </c>
      <c r="P11" s="333">
        <f t="shared" si="1"/>
        <v>44909.4</v>
      </c>
      <c r="Q11" s="333">
        <f t="shared" si="1"/>
        <v>44909.4</v>
      </c>
      <c r="R11" s="374"/>
      <c r="S11" s="374"/>
      <c r="T11" s="374"/>
      <c r="U11" s="374"/>
    </row>
    <row r="12" spans="1:21" s="89" customFormat="1" ht="12">
      <c r="A12" s="104"/>
      <c r="B12" s="104"/>
      <c r="C12" s="104"/>
      <c r="D12" s="283">
        <v>4</v>
      </c>
      <c r="E12" s="283"/>
      <c r="F12" s="371" t="s">
        <v>100</v>
      </c>
      <c r="G12" s="104"/>
      <c r="H12" s="390"/>
      <c r="I12" s="390"/>
      <c r="J12" s="390"/>
      <c r="K12" s="336"/>
      <c r="L12" s="336"/>
      <c r="M12" s="333">
        <f>M13</f>
        <v>400000</v>
      </c>
      <c r="N12" s="333">
        <f t="shared" si="1"/>
        <v>400000</v>
      </c>
      <c r="O12" s="333">
        <f t="shared" si="1"/>
        <v>44909.4</v>
      </c>
      <c r="P12" s="333">
        <f t="shared" si="1"/>
        <v>44909.4</v>
      </c>
      <c r="Q12" s="333">
        <f t="shared" si="1"/>
        <v>44909.4</v>
      </c>
      <c r="R12" s="374"/>
      <c r="S12" s="374"/>
      <c r="T12" s="374"/>
      <c r="U12" s="374"/>
    </row>
    <row r="13" spans="1:21" s="89" customFormat="1" ht="24">
      <c r="A13" s="104"/>
      <c r="B13" s="104"/>
      <c r="C13" s="104"/>
      <c r="D13" s="104"/>
      <c r="E13" s="283">
        <v>201</v>
      </c>
      <c r="F13" s="371" t="s">
        <v>102</v>
      </c>
      <c r="G13" s="283" t="s">
        <v>103</v>
      </c>
      <c r="H13" s="390">
        <v>4</v>
      </c>
      <c r="I13" s="349">
        <v>4</v>
      </c>
      <c r="J13" s="349">
        <v>2</v>
      </c>
      <c r="K13" s="390">
        <f>IFERROR(J13/H13*100,0)</f>
        <v>50</v>
      </c>
      <c r="L13" s="390">
        <f>IFERROR(J13/I13*100,0)</f>
        <v>50</v>
      </c>
      <c r="M13" s="333">
        <v>400000</v>
      </c>
      <c r="N13" s="333">
        <v>400000</v>
      </c>
      <c r="O13" s="333">
        <v>44909.4</v>
      </c>
      <c r="P13" s="333">
        <v>44909.4</v>
      </c>
      <c r="Q13" s="333">
        <v>44909.4</v>
      </c>
      <c r="R13" s="373">
        <f>IFERROR(O13/M13*100,0)</f>
        <v>11.227349999999999</v>
      </c>
      <c r="S13" s="373">
        <f>IFERROR(O13/N13*100,0)</f>
        <v>11.227349999999999</v>
      </c>
      <c r="T13" s="373">
        <f>IFERROR(P13/M13*100,0)</f>
        <v>11.227349999999999</v>
      </c>
      <c r="U13" s="373">
        <f>IFERROR(P13/N13*100,0)</f>
        <v>11.227349999999999</v>
      </c>
    </row>
    <row r="14" spans="1:21" s="89" customFormat="1" ht="15" customHeight="1">
      <c r="A14" s="104"/>
      <c r="B14" s="104">
        <v>2</v>
      </c>
      <c r="C14" s="104"/>
      <c r="D14" s="104"/>
      <c r="E14" s="283"/>
      <c r="F14" s="371" t="s">
        <v>104</v>
      </c>
      <c r="G14" s="371"/>
      <c r="H14" s="390"/>
      <c r="I14" s="349"/>
      <c r="J14" s="349"/>
      <c r="K14" s="390"/>
      <c r="L14" s="390"/>
      <c r="M14" s="373">
        <f>M15+M18+M21+M28+M32</f>
        <v>143758670</v>
      </c>
      <c r="N14" s="373">
        <f t="shared" ref="N14:Q14" si="2">N15+N18+N21+N28+N32</f>
        <v>157393233.80000001</v>
      </c>
      <c r="O14" s="373">
        <f t="shared" si="2"/>
        <v>46121575.379999995</v>
      </c>
      <c r="P14" s="373">
        <f t="shared" si="2"/>
        <v>46121575.379999995</v>
      </c>
      <c r="Q14" s="373">
        <f t="shared" si="2"/>
        <v>46121575.379999995</v>
      </c>
      <c r="R14" s="373"/>
      <c r="S14" s="373"/>
      <c r="T14" s="373"/>
      <c r="U14" s="373"/>
    </row>
    <row r="15" spans="1:21" s="89" customFormat="1" ht="24">
      <c r="A15" s="104"/>
      <c r="B15" s="104"/>
      <c r="C15" s="104">
        <v>2</v>
      </c>
      <c r="D15" s="104"/>
      <c r="E15" s="283"/>
      <c r="F15" s="371" t="s">
        <v>105</v>
      </c>
      <c r="G15" s="371"/>
      <c r="H15" s="390"/>
      <c r="I15" s="349"/>
      <c r="J15" s="349"/>
      <c r="K15" s="390"/>
      <c r="L15" s="390"/>
      <c r="M15" s="333">
        <f>M16</f>
        <v>100000</v>
      </c>
      <c r="N15" s="333">
        <f t="shared" ref="N15:Q15" si="3">N16</f>
        <v>100000</v>
      </c>
      <c r="O15" s="333">
        <f t="shared" si="3"/>
        <v>0</v>
      </c>
      <c r="P15" s="333">
        <f t="shared" si="3"/>
        <v>0</v>
      </c>
      <c r="Q15" s="333">
        <f t="shared" si="3"/>
        <v>0</v>
      </c>
      <c r="R15" s="373"/>
      <c r="S15" s="373"/>
      <c r="T15" s="373"/>
      <c r="U15" s="373"/>
    </row>
    <row r="16" spans="1:21" s="89" customFormat="1" ht="15" customHeight="1">
      <c r="A16" s="104"/>
      <c r="B16" s="104"/>
      <c r="C16" s="104"/>
      <c r="D16" s="104">
        <v>6</v>
      </c>
      <c r="E16" s="283"/>
      <c r="F16" s="371" t="s">
        <v>106</v>
      </c>
      <c r="G16" s="371"/>
      <c r="H16" s="390"/>
      <c r="I16" s="349"/>
      <c r="J16" s="393" t="s">
        <v>101</v>
      </c>
      <c r="K16" s="390"/>
      <c r="L16" s="390"/>
      <c r="M16" s="333">
        <f>M17</f>
        <v>100000</v>
      </c>
      <c r="N16" s="333">
        <f>N17</f>
        <v>100000</v>
      </c>
      <c r="O16" s="333">
        <f t="shared" ref="O16:Q16" si="4">O17</f>
        <v>0</v>
      </c>
      <c r="P16" s="333">
        <f t="shared" si="4"/>
        <v>0</v>
      </c>
      <c r="Q16" s="333">
        <f t="shared" si="4"/>
        <v>0</v>
      </c>
      <c r="R16" s="373"/>
      <c r="S16" s="373"/>
      <c r="T16" s="373"/>
      <c r="U16" s="373"/>
    </row>
    <row r="17" spans="1:21" s="89" customFormat="1" ht="15" customHeight="1">
      <c r="A17" s="104"/>
      <c r="B17" s="104"/>
      <c r="C17" s="104"/>
      <c r="D17" s="104"/>
      <c r="E17" s="283">
        <v>203</v>
      </c>
      <c r="F17" s="371" t="s">
        <v>107</v>
      </c>
      <c r="G17" s="371" t="s">
        <v>44</v>
      </c>
      <c r="H17" s="390">
        <v>1400</v>
      </c>
      <c r="I17" s="349">
        <v>1400</v>
      </c>
      <c r="J17" s="349">
        <v>2114</v>
      </c>
      <c r="K17" s="390">
        <f t="shared" ref="K17:K77" si="5">IFERROR(J17/H17*100,0)</f>
        <v>151</v>
      </c>
      <c r="L17" s="390">
        <f t="shared" ref="L17:L77" si="6">IFERROR(J17/I17*100,0)</f>
        <v>151</v>
      </c>
      <c r="M17" s="333">
        <v>100000</v>
      </c>
      <c r="N17" s="333">
        <v>100000</v>
      </c>
      <c r="O17" s="333">
        <v>0</v>
      </c>
      <c r="P17" s="333">
        <v>0</v>
      </c>
      <c r="Q17" s="333">
        <v>0</v>
      </c>
      <c r="R17" s="373">
        <f t="shared" ref="R17:R47" si="7">IFERROR(O17/M17*100,0)</f>
        <v>0</v>
      </c>
      <c r="S17" s="373">
        <f t="shared" ref="S17:S47" si="8">IFERROR(O17/N17*100,0)</f>
        <v>0</v>
      </c>
      <c r="T17" s="373">
        <f t="shared" ref="T17:T47" si="9">IFERROR(P17/M17*100,0)</f>
        <v>0</v>
      </c>
      <c r="U17" s="373">
        <f t="shared" ref="U17:U47" si="10">IFERROR(P17/N17*100,0)</f>
        <v>0</v>
      </c>
    </row>
    <row r="18" spans="1:21" s="89" customFormat="1" ht="15" customHeight="1">
      <c r="A18" s="104"/>
      <c r="B18" s="104"/>
      <c r="C18" s="104">
        <v>3</v>
      </c>
      <c r="D18" s="104"/>
      <c r="E18" s="283"/>
      <c r="F18" s="371" t="s">
        <v>812</v>
      </c>
      <c r="G18" s="371"/>
      <c r="H18" s="390"/>
      <c r="I18" s="349"/>
      <c r="J18" s="349"/>
      <c r="K18" s="390"/>
      <c r="L18" s="390"/>
      <c r="M18" s="333">
        <f>M19</f>
        <v>0</v>
      </c>
      <c r="N18" s="333">
        <f t="shared" ref="N18:Q19" si="11">N19</f>
        <v>4550000</v>
      </c>
      <c r="O18" s="333">
        <f t="shared" si="11"/>
        <v>551081.94999999995</v>
      </c>
      <c r="P18" s="333">
        <f t="shared" si="11"/>
        <v>551081.94999999995</v>
      </c>
      <c r="Q18" s="333">
        <f t="shared" si="11"/>
        <v>551081.94999999995</v>
      </c>
      <c r="R18" s="373"/>
      <c r="S18" s="373"/>
      <c r="T18" s="373"/>
      <c r="U18" s="373"/>
    </row>
    <row r="19" spans="1:21" s="89" customFormat="1" ht="22.5" customHeight="1">
      <c r="A19" s="104"/>
      <c r="B19" s="104"/>
      <c r="C19" s="104"/>
      <c r="D19" s="104">
        <v>3</v>
      </c>
      <c r="E19" s="283"/>
      <c r="F19" s="371" t="s">
        <v>813</v>
      </c>
      <c r="G19" s="371"/>
      <c r="H19" s="390"/>
      <c r="I19" s="349"/>
      <c r="J19" s="349"/>
      <c r="K19" s="390"/>
      <c r="L19" s="390"/>
      <c r="M19" s="333">
        <f>M20</f>
        <v>0</v>
      </c>
      <c r="N19" s="333">
        <f t="shared" si="11"/>
        <v>4550000</v>
      </c>
      <c r="O19" s="333">
        <f t="shared" si="11"/>
        <v>551081.94999999995</v>
      </c>
      <c r="P19" s="333">
        <f t="shared" si="11"/>
        <v>551081.94999999995</v>
      </c>
      <c r="Q19" s="333">
        <f t="shared" si="11"/>
        <v>551081.94999999995</v>
      </c>
      <c r="R19" s="373"/>
      <c r="S19" s="373"/>
      <c r="T19" s="373"/>
      <c r="U19" s="373"/>
    </row>
    <row r="20" spans="1:21" s="89" customFormat="1" ht="36">
      <c r="A20" s="104"/>
      <c r="B20" s="104"/>
      <c r="C20" s="104"/>
      <c r="D20" s="104"/>
      <c r="E20" s="283">
        <v>207</v>
      </c>
      <c r="F20" s="371" t="s">
        <v>184</v>
      </c>
      <c r="G20" s="375" t="s">
        <v>49</v>
      </c>
      <c r="H20" s="390">
        <v>0</v>
      </c>
      <c r="I20" s="393">
        <v>1</v>
      </c>
      <c r="J20" s="349">
        <v>1</v>
      </c>
      <c r="K20" s="390">
        <f t="shared" si="5"/>
        <v>0</v>
      </c>
      <c r="L20" s="390">
        <f t="shared" si="6"/>
        <v>100</v>
      </c>
      <c r="M20" s="333">
        <v>0</v>
      </c>
      <c r="N20" s="333">
        <v>4550000</v>
      </c>
      <c r="O20" s="333">
        <v>551081.94999999995</v>
      </c>
      <c r="P20" s="333">
        <v>551081.94999999995</v>
      </c>
      <c r="Q20" s="333">
        <v>551081.94999999995</v>
      </c>
      <c r="R20" s="373">
        <f t="shared" si="7"/>
        <v>0</v>
      </c>
      <c r="S20" s="373">
        <f t="shared" si="8"/>
        <v>12.111691208791207</v>
      </c>
      <c r="T20" s="373">
        <f t="shared" si="9"/>
        <v>0</v>
      </c>
      <c r="U20" s="373">
        <f t="shared" si="10"/>
        <v>12.111691208791207</v>
      </c>
    </row>
    <row r="21" spans="1:21" s="89" customFormat="1" ht="36">
      <c r="A21" s="104"/>
      <c r="B21" s="104"/>
      <c r="C21" s="104">
        <v>4</v>
      </c>
      <c r="D21" s="104"/>
      <c r="E21" s="283"/>
      <c r="F21" s="371" t="s">
        <v>108</v>
      </c>
      <c r="G21" s="371"/>
      <c r="H21" s="390"/>
      <c r="I21" s="349"/>
      <c r="J21" s="349"/>
      <c r="K21" s="390"/>
      <c r="L21" s="390"/>
      <c r="M21" s="333">
        <f>M22+M25</f>
        <v>27720906</v>
      </c>
      <c r="N21" s="333">
        <f t="shared" ref="N21:Q21" si="12">N22+N25</f>
        <v>34320906</v>
      </c>
      <c r="O21" s="333">
        <f t="shared" si="12"/>
        <v>12207709.140000001</v>
      </c>
      <c r="P21" s="333">
        <f t="shared" si="12"/>
        <v>12207709.140000001</v>
      </c>
      <c r="Q21" s="333">
        <f t="shared" si="12"/>
        <v>12207709.140000001</v>
      </c>
      <c r="R21" s="373"/>
      <c r="S21" s="373"/>
      <c r="T21" s="373"/>
      <c r="U21" s="373"/>
    </row>
    <row r="22" spans="1:21" s="89" customFormat="1" ht="15" customHeight="1">
      <c r="A22" s="104"/>
      <c r="B22" s="104"/>
      <c r="C22" s="104"/>
      <c r="D22" s="104">
        <v>1</v>
      </c>
      <c r="E22" s="283"/>
      <c r="F22" s="371" t="s">
        <v>109</v>
      </c>
      <c r="G22" s="371"/>
      <c r="H22" s="390"/>
      <c r="I22" s="349"/>
      <c r="J22" s="349"/>
      <c r="K22" s="390"/>
      <c r="L22" s="390"/>
      <c r="M22" s="333">
        <f>M23+M24</f>
        <v>4925983</v>
      </c>
      <c r="N22" s="333">
        <f t="shared" ref="N22:Q22" si="13">N23+N24</f>
        <v>8775983</v>
      </c>
      <c r="O22" s="333">
        <f t="shared" si="13"/>
        <v>2354522.31</v>
      </c>
      <c r="P22" s="333">
        <f t="shared" si="13"/>
        <v>2354522.31</v>
      </c>
      <c r="Q22" s="333">
        <f t="shared" si="13"/>
        <v>2354522.31</v>
      </c>
      <c r="R22" s="373"/>
      <c r="S22" s="373"/>
      <c r="T22" s="373"/>
      <c r="U22" s="373"/>
    </row>
    <row r="23" spans="1:21" s="89" customFormat="1" ht="24">
      <c r="A23" s="104"/>
      <c r="B23" s="104"/>
      <c r="C23" s="104"/>
      <c r="D23" s="104"/>
      <c r="E23" s="283">
        <v>211</v>
      </c>
      <c r="F23" s="371" t="s">
        <v>45</v>
      </c>
      <c r="G23" s="371" t="s">
        <v>46</v>
      </c>
      <c r="H23" s="390">
        <v>240</v>
      </c>
      <c r="I23" s="349">
        <v>240</v>
      </c>
      <c r="J23" s="349">
        <v>436</v>
      </c>
      <c r="K23" s="390">
        <f t="shared" si="5"/>
        <v>181.66666666666666</v>
      </c>
      <c r="L23" s="390">
        <f t="shared" si="6"/>
        <v>181.66666666666666</v>
      </c>
      <c r="M23" s="333">
        <v>4101444</v>
      </c>
      <c r="N23" s="333">
        <v>4101444</v>
      </c>
      <c r="O23" s="333">
        <v>272561.60000000003</v>
      </c>
      <c r="P23" s="333">
        <v>272561.60000000003</v>
      </c>
      <c r="Q23" s="333">
        <v>272561.60000000003</v>
      </c>
      <c r="R23" s="373">
        <f t="shared" si="7"/>
        <v>6.6455033885626635</v>
      </c>
      <c r="S23" s="373">
        <f t="shared" si="8"/>
        <v>6.6455033885626635</v>
      </c>
      <c r="T23" s="373">
        <f t="shared" si="9"/>
        <v>6.6455033885626635</v>
      </c>
      <c r="U23" s="373">
        <f t="shared" si="10"/>
        <v>6.6455033885626635</v>
      </c>
    </row>
    <row r="24" spans="1:21" s="89" customFormat="1" ht="36">
      <c r="A24" s="104"/>
      <c r="B24" s="104"/>
      <c r="C24" s="104"/>
      <c r="D24" s="104"/>
      <c r="E24" s="283">
        <v>212</v>
      </c>
      <c r="F24" s="371" t="s">
        <v>110</v>
      </c>
      <c r="G24" s="371" t="s">
        <v>49</v>
      </c>
      <c r="H24" s="390">
        <v>0</v>
      </c>
      <c r="I24" s="349">
        <v>3</v>
      </c>
      <c r="J24" s="349">
        <v>3</v>
      </c>
      <c r="K24" s="390">
        <f>IFERROR(J24/H24*100,0)</f>
        <v>0</v>
      </c>
      <c r="L24" s="390">
        <f t="shared" si="6"/>
        <v>100</v>
      </c>
      <c r="M24" s="333">
        <v>824539</v>
      </c>
      <c r="N24" s="333">
        <v>4674539</v>
      </c>
      <c r="O24" s="333">
        <v>2081960.7100000002</v>
      </c>
      <c r="P24" s="333">
        <v>2081960.7100000002</v>
      </c>
      <c r="Q24" s="333">
        <v>2081960.7100000002</v>
      </c>
      <c r="R24" s="373">
        <f t="shared" si="7"/>
        <v>252.49996786082895</v>
      </c>
      <c r="S24" s="373">
        <f t="shared" si="8"/>
        <v>44.53831083664079</v>
      </c>
      <c r="T24" s="373">
        <f t="shared" si="9"/>
        <v>252.49996786082895</v>
      </c>
      <c r="U24" s="373">
        <f t="shared" si="10"/>
        <v>44.53831083664079</v>
      </c>
    </row>
    <row r="25" spans="1:21" s="89" customFormat="1" ht="15" customHeight="1">
      <c r="A25" s="104"/>
      <c r="B25" s="104"/>
      <c r="C25" s="104"/>
      <c r="D25" s="104">
        <v>2</v>
      </c>
      <c r="E25" s="283"/>
      <c r="F25" s="371" t="s">
        <v>111</v>
      </c>
      <c r="G25" s="104"/>
      <c r="H25" s="390"/>
      <c r="I25" s="349"/>
      <c r="J25" s="349"/>
      <c r="K25" s="390"/>
      <c r="L25" s="390"/>
      <c r="M25" s="333">
        <f>M26+M27</f>
        <v>22794923</v>
      </c>
      <c r="N25" s="333">
        <f t="shared" ref="N25:Q25" si="14">N26+N27</f>
        <v>25544923</v>
      </c>
      <c r="O25" s="333">
        <f t="shared" si="14"/>
        <v>9853186.8300000001</v>
      </c>
      <c r="P25" s="333">
        <f t="shared" si="14"/>
        <v>9853186.8300000001</v>
      </c>
      <c r="Q25" s="333">
        <f t="shared" si="14"/>
        <v>9853186.8300000001</v>
      </c>
      <c r="R25" s="373"/>
      <c r="S25" s="373"/>
      <c r="T25" s="373"/>
      <c r="U25" s="373"/>
    </row>
    <row r="26" spans="1:21" s="89" customFormat="1" ht="48">
      <c r="A26" s="104"/>
      <c r="B26" s="104"/>
      <c r="C26" s="104"/>
      <c r="D26" s="104"/>
      <c r="E26" s="283">
        <v>214</v>
      </c>
      <c r="F26" s="371" t="s">
        <v>186</v>
      </c>
      <c r="G26" s="104" t="s">
        <v>49</v>
      </c>
      <c r="H26" s="390">
        <v>0</v>
      </c>
      <c r="I26" s="349">
        <v>1</v>
      </c>
      <c r="J26" s="349">
        <v>0</v>
      </c>
      <c r="K26" s="390">
        <f t="shared" si="5"/>
        <v>0</v>
      </c>
      <c r="L26" s="390">
        <f t="shared" si="6"/>
        <v>0</v>
      </c>
      <c r="M26" s="333">
        <v>0</v>
      </c>
      <c r="N26" s="333">
        <v>2750000</v>
      </c>
      <c r="O26" s="333">
        <v>2341342.0299999998</v>
      </c>
      <c r="P26" s="333">
        <v>2341342.0299999998</v>
      </c>
      <c r="Q26" s="333">
        <v>2341342.0299999998</v>
      </c>
      <c r="R26" s="373">
        <f t="shared" si="7"/>
        <v>0</v>
      </c>
      <c r="S26" s="373">
        <f t="shared" si="8"/>
        <v>85.139710181818174</v>
      </c>
      <c r="T26" s="373">
        <f t="shared" si="9"/>
        <v>0</v>
      </c>
      <c r="U26" s="373">
        <f t="shared" si="10"/>
        <v>85.139710181818174</v>
      </c>
    </row>
    <row r="27" spans="1:21" s="89" customFormat="1" ht="24">
      <c r="A27" s="104"/>
      <c r="B27" s="104"/>
      <c r="C27" s="104"/>
      <c r="D27" s="104"/>
      <c r="E27" s="283">
        <v>215</v>
      </c>
      <c r="F27" s="371" t="s">
        <v>47</v>
      </c>
      <c r="G27" s="371" t="s">
        <v>46</v>
      </c>
      <c r="H27" s="390">
        <v>600</v>
      </c>
      <c r="I27" s="349">
        <v>600</v>
      </c>
      <c r="J27" s="349">
        <v>421</v>
      </c>
      <c r="K27" s="390">
        <f t="shared" si="5"/>
        <v>70.166666666666671</v>
      </c>
      <c r="L27" s="390">
        <f t="shared" si="6"/>
        <v>70.166666666666671</v>
      </c>
      <c r="M27" s="333">
        <v>22794923</v>
      </c>
      <c r="N27" s="333">
        <v>22794923</v>
      </c>
      <c r="O27" s="333">
        <v>7511844.7999999998</v>
      </c>
      <c r="P27" s="333">
        <v>7511844.7999999998</v>
      </c>
      <c r="Q27" s="333">
        <v>7511844.7999999998</v>
      </c>
      <c r="R27" s="373">
        <f t="shared" si="7"/>
        <v>32.954025771440421</v>
      </c>
      <c r="S27" s="373">
        <f t="shared" si="8"/>
        <v>32.954025771440421</v>
      </c>
      <c r="T27" s="373">
        <f t="shared" si="9"/>
        <v>32.954025771440421</v>
      </c>
      <c r="U27" s="373">
        <f t="shared" si="10"/>
        <v>32.954025771440421</v>
      </c>
    </row>
    <row r="28" spans="1:21" s="89" customFormat="1" ht="15" customHeight="1">
      <c r="A28" s="104"/>
      <c r="B28" s="104"/>
      <c r="C28" s="104">
        <v>5</v>
      </c>
      <c r="D28" s="104"/>
      <c r="E28" s="283"/>
      <c r="F28" s="371" t="s">
        <v>112</v>
      </c>
      <c r="G28" s="371"/>
      <c r="H28" s="394"/>
      <c r="I28" s="349"/>
      <c r="J28" s="395"/>
      <c r="K28" s="390"/>
      <c r="L28" s="390"/>
      <c r="M28" s="333">
        <f>M29</f>
        <v>30032298</v>
      </c>
      <c r="N28" s="333">
        <f t="shared" ref="N28:Q28" si="15">N29</f>
        <v>30032298</v>
      </c>
      <c r="O28" s="333">
        <f t="shared" si="15"/>
        <v>5535523.4499999993</v>
      </c>
      <c r="P28" s="333">
        <f t="shared" si="15"/>
        <v>5535523.4499999993</v>
      </c>
      <c r="Q28" s="333">
        <f t="shared" si="15"/>
        <v>5535523.4499999993</v>
      </c>
      <c r="R28" s="373"/>
      <c r="S28" s="373"/>
      <c r="T28" s="373"/>
      <c r="U28" s="373"/>
    </row>
    <row r="29" spans="1:21" s="89" customFormat="1" ht="15" customHeight="1">
      <c r="A29" s="104"/>
      <c r="B29" s="104"/>
      <c r="C29" s="104"/>
      <c r="D29" s="104">
        <v>1</v>
      </c>
      <c r="E29" s="283"/>
      <c r="F29" s="371" t="s">
        <v>113</v>
      </c>
      <c r="G29" s="371"/>
      <c r="H29" s="390"/>
      <c r="I29" s="349"/>
      <c r="J29" s="349"/>
      <c r="K29" s="390"/>
      <c r="L29" s="390"/>
      <c r="M29" s="333">
        <f>M30+M31</f>
        <v>30032298</v>
      </c>
      <c r="N29" s="333">
        <f t="shared" ref="N29:Q29" si="16">N30+N31</f>
        <v>30032298</v>
      </c>
      <c r="O29" s="333">
        <f t="shared" si="16"/>
        <v>5535523.4499999993</v>
      </c>
      <c r="P29" s="333">
        <f t="shared" si="16"/>
        <v>5535523.4499999993</v>
      </c>
      <c r="Q29" s="333">
        <f t="shared" si="16"/>
        <v>5535523.4499999993</v>
      </c>
      <c r="R29" s="373"/>
      <c r="S29" s="373"/>
      <c r="T29" s="373"/>
      <c r="U29" s="373"/>
    </row>
    <row r="30" spans="1:21" s="89" customFormat="1" ht="15" customHeight="1">
      <c r="A30" s="104"/>
      <c r="B30" s="104"/>
      <c r="C30" s="104"/>
      <c r="D30" s="104"/>
      <c r="E30" s="283">
        <v>216</v>
      </c>
      <c r="F30" s="371" t="s">
        <v>114</v>
      </c>
      <c r="G30" s="371" t="s">
        <v>115</v>
      </c>
      <c r="H30" s="390">
        <v>260</v>
      </c>
      <c r="I30" s="349">
        <v>260</v>
      </c>
      <c r="J30" s="349">
        <v>260</v>
      </c>
      <c r="K30" s="390">
        <f t="shared" si="5"/>
        <v>100</v>
      </c>
      <c r="L30" s="390">
        <f t="shared" si="6"/>
        <v>100</v>
      </c>
      <c r="M30" s="376">
        <v>800000</v>
      </c>
      <c r="N30" s="333">
        <v>800000</v>
      </c>
      <c r="O30" s="333">
        <v>86165</v>
      </c>
      <c r="P30" s="333">
        <v>86165</v>
      </c>
      <c r="Q30" s="333">
        <v>86165</v>
      </c>
      <c r="R30" s="373">
        <f t="shared" si="7"/>
        <v>10.770625000000001</v>
      </c>
      <c r="S30" s="373">
        <f t="shared" si="8"/>
        <v>10.770625000000001</v>
      </c>
      <c r="T30" s="373">
        <f t="shared" si="9"/>
        <v>10.770625000000001</v>
      </c>
      <c r="U30" s="373">
        <f t="shared" si="10"/>
        <v>10.770625000000001</v>
      </c>
    </row>
    <row r="31" spans="1:21" s="89" customFormat="1" ht="60">
      <c r="A31" s="104"/>
      <c r="B31" s="104"/>
      <c r="C31" s="104"/>
      <c r="D31" s="104"/>
      <c r="E31" s="283">
        <v>218</v>
      </c>
      <c r="F31" s="371" t="s">
        <v>48</v>
      </c>
      <c r="G31" s="371" t="s">
        <v>49</v>
      </c>
      <c r="H31" s="390">
        <v>10</v>
      </c>
      <c r="I31" s="349">
        <v>10</v>
      </c>
      <c r="J31" s="349">
        <v>13</v>
      </c>
      <c r="K31" s="390">
        <f t="shared" si="5"/>
        <v>130</v>
      </c>
      <c r="L31" s="390">
        <f t="shared" si="6"/>
        <v>130</v>
      </c>
      <c r="M31" s="376">
        <v>29232298</v>
      </c>
      <c r="N31" s="333">
        <v>29232298</v>
      </c>
      <c r="O31" s="333">
        <v>5449358.4499999993</v>
      </c>
      <c r="P31" s="333">
        <v>5449358.4499999993</v>
      </c>
      <c r="Q31" s="333">
        <v>5449358.4499999993</v>
      </c>
      <c r="R31" s="373">
        <f t="shared" si="7"/>
        <v>18.64156711182952</v>
      </c>
      <c r="S31" s="373">
        <f t="shared" si="8"/>
        <v>18.64156711182952</v>
      </c>
      <c r="T31" s="373">
        <f t="shared" si="9"/>
        <v>18.64156711182952</v>
      </c>
      <c r="U31" s="373">
        <f t="shared" si="10"/>
        <v>18.64156711182952</v>
      </c>
    </row>
    <row r="32" spans="1:21" s="89" customFormat="1" ht="15" customHeight="1">
      <c r="A32" s="104"/>
      <c r="B32" s="104"/>
      <c r="C32" s="104">
        <v>6</v>
      </c>
      <c r="D32" s="104"/>
      <c r="E32" s="283"/>
      <c r="F32" s="371" t="s">
        <v>116</v>
      </c>
      <c r="G32" s="371"/>
      <c r="H32" s="390"/>
      <c r="I32" s="349"/>
      <c r="J32" s="349"/>
      <c r="K32" s="390"/>
      <c r="L32" s="390"/>
      <c r="M32" s="333">
        <f>M33</f>
        <v>85905466</v>
      </c>
      <c r="N32" s="333">
        <f t="shared" ref="N32:Q32" si="17">N33</f>
        <v>88390029.799999997</v>
      </c>
      <c r="O32" s="333">
        <f t="shared" si="17"/>
        <v>27827260.839999996</v>
      </c>
      <c r="P32" s="333">
        <f t="shared" si="17"/>
        <v>27827260.839999996</v>
      </c>
      <c r="Q32" s="333">
        <f t="shared" si="17"/>
        <v>27827260.839999996</v>
      </c>
      <c r="R32" s="373"/>
      <c r="S32" s="373"/>
      <c r="T32" s="373"/>
      <c r="U32" s="373"/>
    </row>
    <row r="33" spans="1:21" s="89" customFormat="1" ht="24">
      <c r="A33" s="104"/>
      <c r="B33" s="104"/>
      <c r="C33" s="104"/>
      <c r="D33" s="104">
        <v>9</v>
      </c>
      <c r="E33" s="283"/>
      <c r="F33" s="371" t="s">
        <v>117</v>
      </c>
      <c r="G33" s="371"/>
      <c r="H33" s="390"/>
      <c r="I33" s="349"/>
      <c r="J33" s="349"/>
      <c r="K33" s="390"/>
      <c r="L33" s="390"/>
      <c r="M33" s="333">
        <f>M34+M35+M36+M37</f>
        <v>85905466</v>
      </c>
      <c r="N33" s="333">
        <f t="shared" ref="N33:Q33" si="18">N34+N35+N36+N37</f>
        <v>88390029.799999997</v>
      </c>
      <c r="O33" s="333">
        <f t="shared" si="18"/>
        <v>27827260.839999996</v>
      </c>
      <c r="P33" s="333">
        <f t="shared" si="18"/>
        <v>27827260.839999996</v>
      </c>
      <c r="Q33" s="333">
        <f t="shared" si="18"/>
        <v>27827260.839999996</v>
      </c>
      <c r="R33" s="373"/>
      <c r="S33" s="373"/>
      <c r="T33" s="373"/>
      <c r="U33" s="373"/>
    </row>
    <row r="34" spans="1:21" s="89" customFormat="1" ht="36">
      <c r="A34" s="284"/>
      <c r="B34" s="284"/>
      <c r="C34" s="284"/>
      <c r="D34" s="284"/>
      <c r="E34" s="377">
        <v>227</v>
      </c>
      <c r="F34" s="481" t="s">
        <v>187</v>
      </c>
      <c r="G34" s="481" t="s">
        <v>49</v>
      </c>
      <c r="H34" s="391">
        <v>0</v>
      </c>
      <c r="I34" s="396">
        <v>1</v>
      </c>
      <c r="J34" s="396">
        <v>1</v>
      </c>
      <c r="K34" s="391">
        <f t="shared" si="5"/>
        <v>0</v>
      </c>
      <c r="L34" s="391">
        <f t="shared" si="6"/>
        <v>100</v>
      </c>
      <c r="M34" s="338">
        <v>0</v>
      </c>
      <c r="N34" s="338">
        <v>1734563.8</v>
      </c>
      <c r="O34" s="338">
        <v>4426.6099999999997</v>
      </c>
      <c r="P34" s="338">
        <v>4426.6099999999997</v>
      </c>
      <c r="Q34" s="338">
        <v>4426.6099999999997</v>
      </c>
      <c r="R34" s="379">
        <f t="shared" si="7"/>
        <v>0</v>
      </c>
      <c r="S34" s="379">
        <f t="shared" si="8"/>
        <v>0.25520018346975759</v>
      </c>
      <c r="T34" s="379">
        <f t="shared" si="9"/>
        <v>0</v>
      </c>
      <c r="U34" s="379">
        <f t="shared" si="10"/>
        <v>0.25520018346975759</v>
      </c>
    </row>
    <row r="35" spans="1:21" s="89" customFormat="1" ht="60">
      <c r="A35" s="104"/>
      <c r="B35" s="104"/>
      <c r="C35" s="104"/>
      <c r="D35" s="104"/>
      <c r="E35" s="283">
        <v>228</v>
      </c>
      <c r="F35" s="371" t="s">
        <v>118</v>
      </c>
      <c r="G35" s="371" t="s">
        <v>49</v>
      </c>
      <c r="H35" s="390">
        <v>2</v>
      </c>
      <c r="I35" s="349">
        <f>2+2</f>
        <v>4</v>
      </c>
      <c r="J35" s="349">
        <v>3</v>
      </c>
      <c r="K35" s="390">
        <f t="shared" si="5"/>
        <v>150</v>
      </c>
      <c r="L35" s="390">
        <f t="shared" si="6"/>
        <v>75</v>
      </c>
      <c r="M35" s="333">
        <v>1728143</v>
      </c>
      <c r="N35" s="333">
        <v>2478143</v>
      </c>
      <c r="O35" s="333">
        <v>686037.21</v>
      </c>
      <c r="P35" s="333">
        <v>686037.21</v>
      </c>
      <c r="Q35" s="333">
        <v>686037.21</v>
      </c>
      <c r="R35" s="373">
        <f t="shared" si="7"/>
        <v>39.697942242048256</v>
      </c>
      <c r="S35" s="373">
        <f t="shared" si="8"/>
        <v>27.683519877585756</v>
      </c>
      <c r="T35" s="373">
        <f t="shared" si="9"/>
        <v>39.697942242048256</v>
      </c>
      <c r="U35" s="373">
        <f t="shared" si="10"/>
        <v>27.683519877585756</v>
      </c>
    </row>
    <row r="36" spans="1:21" s="89" customFormat="1" ht="36">
      <c r="A36" s="104"/>
      <c r="B36" s="104"/>
      <c r="C36" s="104"/>
      <c r="D36" s="104"/>
      <c r="E36" s="283">
        <v>229</v>
      </c>
      <c r="F36" s="371" t="s">
        <v>119</v>
      </c>
      <c r="G36" s="371" t="s">
        <v>115</v>
      </c>
      <c r="H36" s="390">
        <v>360</v>
      </c>
      <c r="I36" s="349">
        <v>360</v>
      </c>
      <c r="J36" s="349">
        <v>963</v>
      </c>
      <c r="K36" s="390">
        <f t="shared" si="5"/>
        <v>267.5</v>
      </c>
      <c r="L36" s="390">
        <f t="shared" si="6"/>
        <v>267.5</v>
      </c>
      <c r="M36" s="333">
        <v>4925135</v>
      </c>
      <c r="N36" s="333">
        <v>4925135</v>
      </c>
      <c r="O36" s="333">
        <v>1934392.55</v>
      </c>
      <c r="P36" s="333">
        <v>1934392.55</v>
      </c>
      <c r="Q36" s="333">
        <v>1934392.55</v>
      </c>
      <c r="R36" s="373">
        <f t="shared" si="7"/>
        <v>39.275929492288029</v>
      </c>
      <c r="S36" s="373">
        <f t="shared" si="8"/>
        <v>39.275929492288029</v>
      </c>
      <c r="T36" s="373">
        <f t="shared" si="9"/>
        <v>39.275929492288029</v>
      </c>
      <c r="U36" s="373">
        <f t="shared" si="10"/>
        <v>39.275929492288029</v>
      </c>
    </row>
    <row r="37" spans="1:21" s="89" customFormat="1" ht="24">
      <c r="A37" s="104"/>
      <c r="B37" s="104"/>
      <c r="C37" s="104"/>
      <c r="D37" s="104"/>
      <c r="E37" s="283">
        <v>230</v>
      </c>
      <c r="F37" s="371" t="s">
        <v>50</v>
      </c>
      <c r="G37" s="371" t="s">
        <v>115</v>
      </c>
      <c r="H37" s="390">
        <v>6892</v>
      </c>
      <c r="I37" s="349">
        <v>6892</v>
      </c>
      <c r="J37" s="349">
        <v>18895</v>
      </c>
      <c r="K37" s="390">
        <f t="shared" si="5"/>
        <v>274.15844457341848</v>
      </c>
      <c r="L37" s="390">
        <f t="shared" si="6"/>
        <v>274.15844457341848</v>
      </c>
      <c r="M37" s="333">
        <v>79252188</v>
      </c>
      <c r="N37" s="333">
        <v>79252188</v>
      </c>
      <c r="O37" s="333">
        <v>25202404.469999995</v>
      </c>
      <c r="P37" s="333">
        <v>25202404.469999995</v>
      </c>
      <c r="Q37" s="333">
        <v>25202404.469999995</v>
      </c>
      <c r="R37" s="373">
        <f t="shared" si="7"/>
        <v>31.800263318913029</v>
      </c>
      <c r="S37" s="373">
        <f t="shared" si="8"/>
        <v>31.800263318913029</v>
      </c>
      <c r="T37" s="373">
        <f t="shared" si="9"/>
        <v>31.800263318913029</v>
      </c>
      <c r="U37" s="373">
        <f t="shared" si="10"/>
        <v>31.800263318913029</v>
      </c>
    </row>
    <row r="38" spans="1:21" s="89" customFormat="1" ht="15" customHeight="1">
      <c r="A38" s="104"/>
      <c r="B38" s="104">
        <v>3</v>
      </c>
      <c r="C38" s="104"/>
      <c r="D38" s="104"/>
      <c r="E38" s="283"/>
      <c r="F38" s="371" t="s">
        <v>120</v>
      </c>
      <c r="G38" s="371"/>
      <c r="H38" s="390"/>
      <c r="I38" s="349"/>
      <c r="J38" s="349"/>
      <c r="K38" s="390"/>
      <c r="L38" s="390"/>
      <c r="M38" s="333">
        <f>M39</f>
        <v>350000</v>
      </c>
      <c r="N38" s="333">
        <f t="shared" ref="N38:Q39" si="19">N39</f>
        <v>178298</v>
      </c>
      <c r="O38" s="333">
        <f t="shared" si="19"/>
        <v>0</v>
      </c>
      <c r="P38" s="333">
        <f t="shared" si="19"/>
        <v>0</v>
      </c>
      <c r="Q38" s="333">
        <f t="shared" si="19"/>
        <v>0</v>
      </c>
      <c r="R38" s="373"/>
      <c r="S38" s="373"/>
      <c r="T38" s="373"/>
      <c r="U38" s="373"/>
    </row>
    <row r="39" spans="1:21" s="89" customFormat="1" ht="36">
      <c r="A39" s="104"/>
      <c r="B39" s="104"/>
      <c r="C39" s="104">
        <v>1</v>
      </c>
      <c r="D39" s="104"/>
      <c r="E39" s="283"/>
      <c r="F39" s="371" t="s">
        <v>121</v>
      </c>
      <c r="G39" s="371"/>
      <c r="H39" s="390"/>
      <c r="I39" s="349"/>
      <c r="J39" s="349"/>
      <c r="K39" s="390"/>
      <c r="L39" s="390"/>
      <c r="M39" s="333">
        <f>M40</f>
        <v>350000</v>
      </c>
      <c r="N39" s="333">
        <f t="shared" si="19"/>
        <v>178298</v>
      </c>
      <c r="O39" s="333">
        <f t="shared" si="19"/>
        <v>0</v>
      </c>
      <c r="P39" s="333">
        <f t="shared" si="19"/>
        <v>0</v>
      </c>
      <c r="Q39" s="333">
        <f t="shared" si="19"/>
        <v>0</v>
      </c>
      <c r="R39" s="373"/>
      <c r="S39" s="373"/>
      <c r="T39" s="373"/>
      <c r="U39" s="373"/>
    </row>
    <row r="40" spans="1:21" s="89" customFormat="1" ht="21.75" customHeight="1">
      <c r="A40" s="104"/>
      <c r="B40" s="104"/>
      <c r="C40" s="104"/>
      <c r="D40" s="104">
        <v>2</v>
      </c>
      <c r="E40" s="283"/>
      <c r="F40" s="371" t="s">
        <v>122</v>
      </c>
      <c r="G40" s="371"/>
      <c r="H40" s="390"/>
      <c r="I40" s="349"/>
      <c r="J40" s="349"/>
      <c r="K40" s="390"/>
      <c r="L40" s="390"/>
      <c r="M40" s="333">
        <f>M41</f>
        <v>350000</v>
      </c>
      <c r="N40" s="333">
        <f>N41</f>
        <v>178298</v>
      </c>
      <c r="O40" s="333">
        <f t="shared" ref="O40:Q40" si="20">O41</f>
        <v>0</v>
      </c>
      <c r="P40" s="333">
        <f t="shared" si="20"/>
        <v>0</v>
      </c>
      <c r="Q40" s="333">
        <f t="shared" si="20"/>
        <v>0</v>
      </c>
      <c r="R40" s="373"/>
      <c r="S40" s="373"/>
      <c r="T40" s="373"/>
      <c r="U40" s="373"/>
    </row>
    <row r="41" spans="1:21" s="89" customFormat="1" ht="15" customHeight="1">
      <c r="A41" s="104"/>
      <c r="B41" s="104"/>
      <c r="C41" s="104"/>
      <c r="D41" s="104"/>
      <c r="E41" s="283">
        <v>232</v>
      </c>
      <c r="F41" s="380" t="s">
        <v>123</v>
      </c>
      <c r="G41" s="371" t="s">
        <v>115</v>
      </c>
      <c r="H41" s="390">
        <v>2000</v>
      </c>
      <c r="I41" s="349">
        <v>2000</v>
      </c>
      <c r="J41" s="349">
        <v>2190</v>
      </c>
      <c r="K41" s="390">
        <f t="shared" si="5"/>
        <v>109.5</v>
      </c>
      <c r="L41" s="390">
        <f t="shared" si="6"/>
        <v>109.5</v>
      </c>
      <c r="M41" s="333">
        <v>350000</v>
      </c>
      <c r="N41" s="333">
        <v>178298</v>
      </c>
      <c r="O41" s="333">
        <v>0</v>
      </c>
      <c r="P41" s="333">
        <v>0</v>
      </c>
      <c r="Q41" s="333">
        <v>0</v>
      </c>
      <c r="R41" s="373">
        <f t="shared" si="7"/>
        <v>0</v>
      </c>
      <c r="S41" s="373">
        <f t="shared" si="8"/>
        <v>0</v>
      </c>
      <c r="T41" s="373">
        <f t="shared" si="9"/>
        <v>0</v>
      </c>
      <c r="U41" s="373">
        <f t="shared" si="10"/>
        <v>0</v>
      </c>
    </row>
    <row r="42" spans="1:21" s="89" customFormat="1" ht="24">
      <c r="A42" s="104">
        <v>2</v>
      </c>
      <c r="B42" s="104"/>
      <c r="C42" s="104"/>
      <c r="D42" s="104"/>
      <c r="E42" s="283"/>
      <c r="F42" s="380" t="s">
        <v>124</v>
      </c>
      <c r="G42" s="371"/>
      <c r="H42" s="390"/>
      <c r="I42" s="349"/>
      <c r="J42" s="349"/>
      <c r="K42" s="390"/>
      <c r="L42" s="390"/>
      <c r="M42" s="340">
        <f>M43</f>
        <v>178057063</v>
      </c>
      <c r="N42" s="340">
        <f t="shared" ref="N42:Q42" si="21">N43</f>
        <v>179783878.5</v>
      </c>
      <c r="O42" s="340">
        <f t="shared" si="21"/>
        <v>83675287.50999999</v>
      </c>
      <c r="P42" s="340">
        <f t="shared" si="21"/>
        <v>83675287.50999999</v>
      </c>
      <c r="Q42" s="340">
        <f t="shared" si="21"/>
        <v>36002229.399999999</v>
      </c>
      <c r="R42" s="373"/>
      <c r="S42" s="373"/>
      <c r="T42" s="373"/>
      <c r="U42" s="373"/>
    </row>
    <row r="43" spans="1:21" s="89" customFormat="1" ht="15" customHeight="1">
      <c r="A43" s="104"/>
      <c r="B43" s="104">
        <v>1</v>
      </c>
      <c r="C43" s="104"/>
      <c r="D43" s="104"/>
      <c r="E43" s="283"/>
      <c r="F43" s="380" t="s">
        <v>98</v>
      </c>
      <c r="G43" s="371"/>
      <c r="H43" s="390"/>
      <c r="I43" s="349"/>
      <c r="J43" s="349"/>
      <c r="K43" s="390"/>
      <c r="L43" s="390"/>
      <c r="M43" s="333">
        <f>M44</f>
        <v>178057063</v>
      </c>
      <c r="N43" s="333">
        <f t="shared" ref="N43:Q43" si="22">N44</f>
        <v>179783878.5</v>
      </c>
      <c r="O43" s="333">
        <f t="shared" si="22"/>
        <v>83675287.50999999</v>
      </c>
      <c r="P43" s="333">
        <f t="shared" si="22"/>
        <v>83675287.50999999</v>
      </c>
      <c r="Q43" s="333">
        <f t="shared" si="22"/>
        <v>36002229.399999999</v>
      </c>
      <c r="R43" s="373"/>
      <c r="S43" s="373"/>
      <c r="T43" s="373"/>
      <c r="U43" s="373"/>
    </row>
    <row r="44" spans="1:21" s="89" customFormat="1" ht="24">
      <c r="A44" s="104"/>
      <c r="B44" s="104"/>
      <c r="C44" s="104">
        <v>7</v>
      </c>
      <c r="D44" s="104"/>
      <c r="E44" s="283"/>
      <c r="F44" s="380" t="s">
        <v>125</v>
      </c>
      <c r="G44" s="371"/>
      <c r="H44" s="390"/>
      <c r="I44" s="349"/>
      <c r="J44" s="349"/>
      <c r="K44" s="390"/>
      <c r="L44" s="390"/>
      <c r="M44" s="333">
        <f>M45+M48</f>
        <v>178057063</v>
      </c>
      <c r="N44" s="333">
        <f t="shared" ref="N44:Q44" si="23">N45+N48</f>
        <v>179783878.5</v>
      </c>
      <c r="O44" s="333">
        <f t="shared" si="23"/>
        <v>83675287.50999999</v>
      </c>
      <c r="P44" s="333">
        <f t="shared" si="23"/>
        <v>83675287.50999999</v>
      </c>
      <c r="Q44" s="333">
        <f t="shared" si="23"/>
        <v>36002229.399999999</v>
      </c>
      <c r="R44" s="373"/>
      <c r="S44" s="373"/>
      <c r="T44" s="373"/>
      <c r="U44" s="373"/>
    </row>
    <row r="45" spans="1:21" s="89" customFormat="1" ht="15" customHeight="1">
      <c r="A45" s="104"/>
      <c r="B45" s="104"/>
      <c r="C45" s="104"/>
      <c r="D45" s="104">
        <v>1</v>
      </c>
      <c r="E45" s="283"/>
      <c r="F45" s="380" t="s">
        <v>52</v>
      </c>
      <c r="G45" s="371"/>
      <c r="H45" s="390"/>
      <c r="I45" s="349"/>
      <c r="J45" s="349"/>
      <c r="K45" s="390"/>
      <c r="L45" s="390"/>
      <c r="M45" s="333">
        <f>M46+M47</f>
        <v>86032265</v>
      </c>
      <c r="N45" s="333">
        <f t="shared" ref="N45:Q45" si="24">N46+N47</f>
        <v>87759080.5</v>
      </c>
      <c r="O45" s="333">
        <f t="shared" si="24"/>
        <v>36002229.399999999</v>
      </c>
      <c r="P45" s="333">
        <f t="shared" si="24"/>
        <v>36002229.399999999</v>
      </c>
      <c r="Q45" s="333">
        <f t="shared" si="24"/>
        <v>36002229.399999999</v>
      </c>
      <c r="R45" s="373"/>
      <c r="S45" s="373"/>
      <c r="T45" s="373"/>
      <c r="U45" s="373"/>
    </row>
    <row r="46" spans="1:21" s="105" customFormat="1" ht="24">
      <c r="A46" s="104"/>
      <c r="B46" s="104"/>
      <c r="C46" s="104"/>
      <c r="D46" s="104"/>
      <c r="E46" s="283">
        <v>201</v>
      </c>
      <c r="F46" s="380" t="s">
        <v>126</v>
      </c>
      <c r="G46" s="371" t="s">
        <v>46</v>
      </c>
      <c r="H46" s="390">
        <v>1</v>
      </c>
      <c r="I46" s="349">
        <f>1+0.5</f>
        <v>1.5</v>
      </c>
      <c r="J46" s="349">
        <v>1</v>
      </c>
      <c r="K46" s="390">
        <f t="shared" si="5"/>
        <v>100</v>
      </c>
      <c r="L46" s="390">
        <f t="shared" si="6"/>
        <v>66.666666666666657</v>
      </c>
      <c r="M46" s="333">
        <v>1500000</v>
      </c>
      <c r="N46" s="333">
        <v>3226815.5</v>
      </c>
      <c r="O46" s="333">
        <v>146424.25</v>
      </c>
      <c r="P46" s="333">
        <v>146424.25</v>
      </c>
      <c r="Q46" s="333">
        <v>146424.25</v>
      </c>
      <c r="R46" s="373">
        <f t="shared" si="7"/>
        <v>9.7616166666666668</v>
      </c>
      <c r="S46" s="373">
        <f t="shared" si="8"/>
        <v>4.5377323246401913</v>
      </c>
      <c r="T46" s="373">
        <f t="shared" si="9"/>
        <v>9.7616166666666668</v>
      </c>
      <c r="U46" s="373">
        <f t="shared" si="10"/>
        <v>4.5377323246401913</v>
      </c>
    </row>
    <row r="47" spans="1:21" s="105" customFormat="1" ht="36">
      <c r="A47" s="104"/>
      <c r="B47" s="104"/>
      <c r="C47" s="104"/>
      <c r="D47" s="104"/>
      <c r="E47" s="283">
        <v>203</v>
      </c>
      <c r="F47" s="380" t="s">
        <v>51</v>
      </c>
      <c r="G47" s="371" t="s">
        <v>52</v>
      </c>
      <c r="H47" s="394">
        <v>126</v>
      </c>
      <c r="I47" s="349">
        <v>126</v>
      </c>
      <c r="J47" s="395">
        <v>63</v>
      </c>
      <c r="K47" s="390">
        <f t="shared" si="5"/>
        <v>50</v>
      </c>
      <c r="L47" s="390">
        <f t="shared" si="6"/>
        <v>50</v>
      </c>
      <c r="M47" s="333">
        <v>84532265</v>
      </c>
      <c r="N47" s="333">
        <v>84532265</v>
      </c>
      <c r="O47" s="333">
        <v>35855805.149999999</v>
      </c>
      <c r="P47" s="333">
        <v>35855805.149999999</v>
      </c>
      <c r="Q47" s="333">
        <v>35855805.149999999</v>
      </c>
      <c r="R47" s="373">
        <f t="shared" si="7"/>
        <v>42.416709347608275</v>
      </c>
      <c r="S47" s="373">
        <f t="shared" si="8"/>
        <v>42.416709347608275</v>
      </c>
      <c r="T47" s="373">
        <f t="shared" si="9"/>
        <v>42.416709347608275</v>
      </c>
      <c r="U47" s="373">
        <f t="shared" si="10"/>
        <v>42.416709347608275</v>
      </c>
    </row>
    <row r="48" spans="1:21" s="105" customFormat="1">
      <c r="A48" s="104"/>
      <c r="B48" s="104"/>
      <c r="C48" s="104"/>
      <c r="D48" s="104">
        <v>2</v>
      </c>
      <c r="E48" s="283"/>
      <c r="F48" s="380" t="s">
        <v>128</v>
      </c>
      <c r="G48" s="371"/>
      <c r="H48" s="390"/>
      <c r="I48" s="349"/>
      <c r="J48" s="349"/>
      <c r="K48" s="390"/>
      <c r="L48" s="390"/>
      <c r="M48" s="333">
        <f>M49</f>
        <v>92024798</v>
      </c>
      <c r="N48" s="333">
        <f t="shared" ref="N48:P48" si="25">N49</f>
        <v>92024798</v>
      </c>
      <c r="O48" s="333">
        <f t="shared" si="25"/>
        <v>47673058.109999992</v>
      </c>
      <c r="P48" s="333">
        <f t="shared" si="25"/>
        <v>47673058.109999992</v>
      </c>
      <c r="Q48" s="333"/>
      <c r="R48" s="373"/>
      <c r="S48" s="373"/>
      <c r="T48" s="373"/>
      <c r="U48" s="373"/>
    </row>
    <row r="49" spans="1:23" s="105" customFormat="1" ht="36">
      <c r="A49" s="104"/>
      <c r="B49" s="104"/>
      <c r="C49" s="104"/>
      <c r="D49" s="104"/>
      <c r="E49" s="283">
        <v>204</v>
      </c>
      <c r="F49" s="380" t="s">
        <v>53</v>
      </c>
      <c r="G49" s="371" t="s">
        <v>54</v>
      </c>
      <c r="H49" s="390">
        <v>1</v>
      </c>
      <c r="I49" s="349">
        <v>1</v>
      </c>
      <c r="J49" s="349">
        <v>1</v>
      </c>
      <c r="K49" s="390">
        <f t="shared" si="5"/>
        <v>100</v>
      </c>
      <c r="L49" s="390">
        <f t="shared" si="6"/>
        <v>100</v>
      </c>
      <c r="M49" s="333">
        <v>92024798</v>
      </c>
      <c r="N49" s="333">
        <v>92024798</v>
      </c>
      <c r="O49" s="333">
        <v>47673058.109999992</v>
      </c>
      <c r="P49" s="333">
        <v>47673058.109999992</v>
      </c>
      <c r="Q49" s="333">
        <v>47673058.109999992</v>
      </c>
      <c r="R49" s="373">
        <f t="shared" ref="R49:R91" si="26">IFERROR(O49/M49*100,0)</f>
        <v>51.804577837812793</v>
      </c>
      <c r="S49" s="373">
        <f t="shared" ref="S49:S91" si="27">IFERROR(O49/N49*100,0)</f>
        <v>51.804577837812793</v>
      </c>
      <c r="T49" s="373">
        <f t="shared" ref="T49:T91" si="28">IFERROR(P49/M49*100,0)</f>
        <v>51.804577837812793</v>
      </c>
      <c r="U49" s="373">
        <f t="shared" ref="U49:U91" si="29">IFERROR(P49/N49*100,0)</f>
        <v>51.804577837812793</v>
      </c>
    </row>
    <row r="50" spans="1:23" s="105" customFormat="1" ht="24">
      <c r="A50" s="104">
        <v>3</v>
      </c>
      <c r="B50" s="104"/>
      <c r="C50" s="104"/>
      <c r="D50" s="104"/>
      <c r="E50" s="283"/>
      <c r="F50" s="380" t="s">
        <v>129</v>
      </c>
      <c r="G50" s="371"/>
      <c r="H50" s="390"/>
      <c r="I50" s="349"/>
      <c r="J50" s="349"/>
      <c r="K50" s="390"/>
      <c r="L50" s="390"/>
      <c r="M50" s="340">
        <f>M51</f>
        <v>44995448</v>
      </c>
      <c r="N50" s="340">
        <f t="shared" ref="N50:Q50" si="30">N51</f>
        <v>44930448</v>
      </c>
      <c r="O50" s="340">
        <f t="shared" si="30"/>
        <v>14026457.640000001</v>
      </c>
      <c r="P50" s="340">
        <f t="shared" si="30"/>
        <v>14026457.640000001</v>
      </c>
      <c r="Q50" s="340">
        <f t="shared" si="30"/>
        <v>0</v>
      </c>
      <c r="R50" s="373"/>
      <c r="S50" s="373"/>
      <c r="T50" s="373"/>
      <c r="U50" s="373"/>
    </row>
    <row r="51" spans="1:23" s="105" customFormat="1">
      <c r="A51" s="104"/>
      <c r="B51" s="104">
        <v>3</v>
      </c>
      <c r="C51" s="104"/>
      <c r="D51" s="104"/>
      <c r="E51" s="283"/>
      <c r="F51" s="380" t="s">
        <v>130</v>
      </c>
      <c r="G51" s="371"/>
      <c r="H51" s="390"/>
      <c r="I51" s="349"/>
      <c r="J51" s="349"/>
      <c r="K51" s="390"/>
      <c r="L51" s="390"/>
      <c r="M51" s="333">
        <f>M52+M55</f>
        <v>44995448</v>
      </c>
      <c r="N51" s="333">
        <f t="shared" ref="N51:P51" si="31">N52+N55</f>
        <v>44930448</v>
      </c>
      <c r="O51" s="333">
        <f t="shared" si="31"/>
        <v>14026457.640000001</v>
      </c>
      <c r="P51" s="333">
        <f t="shared" si="31"/>
        <v>14026457.640000001</v>
      </c>
      <c r="Q51" s="333"/>
      <c r="R51" s="373"/>
      <c r="S51" s="373"/>
      <c r="T51" s="373"/>
      <c r="U51" s="373"/>
    </row>
    <row r="52" spans="1:23" s="105" customFormat="1" ht="36">
      <c r="A52" s="104"/>
      <c r="B52" s="104"/>
      <c r="C52" s="104">
        <v>1</v>
      </c>
      <c r="D52" s="104"/>
      <c r="E52" s="283"/>
      <c r="F52" s="380" t="s">
        <v>121</v>
      </c>
      <c r="G52" s="371"/>
      <c r="H52" s="390"/>
      <c r="I52" s="349"/>
      <c r="J52" s="349"/>
      <c r="K52" s="390"/>
      <c r="L52" s="390"/>
      <c r="M52" s="333">
        <f>M53</f>
        <v>41404617</v>
      </c>
      <c r="N52" s="333">
        <f t="shared" ref="N52:Q52" si="32">N53</f>
        <v>41404617</v>
      </c>
      <c r="O52" s="333">
        <f t="shared" si="32"/>
        <v>12627427.82</v>
      </c>
      <c r="P52" s="333">
        <f t="shared" si="32"/>
        <v>12627427.82</v>
      </c>
      <c r="Q52" s="333">
        <f t="shared" si="32"/>
        <v>12627427.82</v>
      </c>
      <c r="R52" s="373"/>
      <c r="S52" s="373"/>
      <c r="T52" s="373"/>
      <c r="U52" s="373"/>
    </row>
    <row r="53" spans="1:23" s="105" customFormat="1" ht="24">
      <c r="A53" s="104"/>
      <c r="B53" s="104"/>
      <c r="C53" s="104"/>
      <c r="D53" s="104">
        <v>1</v>
      </c>
      <c r="E53" s="283"/>
      <c r="F53" s="380" t="s">
        <v>131</v>
      </c>
      <c r="G53" s="371"/>
      <c r="H53" s="390"/>
      <c r="I53" s="349"/>
      <c r="J53" s="349"/>
      <c r="K53" s="390"/>
      <c r="L53" s="390"/>
      <c r="M53" s="333">
        <f>M54</f>
        <v>41404617</v>
      </c>
      <c r="N53" s="333">
        <f t="shared" ref="N53:Q53" si="33">N54</f>
        <v>41404617</v>
      </c>
      <c r="O53" s="333">
        <f t="shared" si="33"/>
        <v>12627427.82</v>
      </c>
      <c r="P53" s="333">
        <f t="shared" si="33"/>
        <v>12627427.82</v>
      </c>
      <c r="Q53" s="333">
        <f t="shared" si="33"/>
        <v>12627427.82</v>
      </c>
      <c r="R53" s="373"/>
      <c r="S53" s="373"/>
      <c r="T53" s="373"/>
      <c r="U53" s="373"/>
    </row>
    <row r="54" spans="1:23" s="105" customFormat="1" ht="36">
      <c r="A54" s="104"/>
      <c r="B54" s="104"/>
      <c r="C54" s="104"/>
      <c r="D54" s="104"/>
      <c r="E54" s="283">
        <v>215</v>
      </c>
      <c r="F54" s="380" t="s">
        <v>55</v>
      </c>
      <c r="G54" s="371" t="s">
        <v>132</v>
      </c>
      <c r="H54" s="390">
        <v>50</v>
      </c>
      <c r="I54" s="349">
        <v>50</v>
      </c>
      <c r="J54" s="349">
        <v>1300</v>
      </c>
      <c r="K54" s="390">
        <f t="shared" si="5"/>
        <v>2600</v>
      </c>
      <c r="L54" s="390">
        <f t="shared" si="6"/>
        <v>2600</v>
      </c>
      <c r="M54" s="333">
        <v>41404617</v>
      </c>
      <c r="N54" s="333">
        <v>41404617</v>
      </c>
      <c r="O54" s="333">
        <v>12627427.82</v>
      </c>
      <c r="P54" s="333">
        <v>12627427.82</v>
      </c>
      <c r="Q54" s="333">
        <v>12627427.82</v>
      </c>
      <c r="R54" s="373">
        <f t="shared" si="26"/>
        <v>30.497632232656567</v>
      </c>
      <c r="S54" s="373">
        <f t="shared" si="27"/>
        <v>30.497632232656567</v>
      </c>
      <c r="T54" s="373">
        <f t="shared" si="28"/>
        <v>30.497632232656567</v>
      </c>
      <c r="U54" s="373">
        <f t="shared" si="29"/>
        <v>30.497632232656567</v>
      </c>
    </row>
    <row r="55" spans="1:23" s="105" customFormat="1" ht="24">
      <c r="A55" s="104"/>
      <c r="B55" s="104"/>
      <c r="C55" s="104">
        <v>9</v>
      </c>
      <c r="D55" s="104"/>
      <c r="E55" s="283"/>
      <c r="F55" s="380" t="s">
        <v>133</v>
      </c>
      <c r="G55" s="371"/>
      <c r="H55" s="390"/>
      <c r="I55" s="349"/>
      <c r="J55" s="349"/>
      <c r="K55" s="390"/>
      <c r="L55" s="390"/>
      <c r="M55" s="333">
        <f>M56</f>
        <v>3590831</v>
      </c>
      <c r="N55" s="333">
        <f t="shared" ref="N55:Q56" si="34">N56</f>
        <v>3525831</v>
      </c>
      <c r="O55" s="333">
        <f t="shared" si="34"/>
        <v>1399029.82</v>
      </c>
      <c r="P55" s="333">
        <f t="shared" si="34"/>
        <v>1399029.82</v>
      </c>
      <c r="Q55" s="333">
        <f t="shared" si="34"/>
        <v>1399029.82</v>
      </c>
      <c r="R55" s="373"/>
      <c r="S55" s="373"/>
      <c r="T55" s="373"/>
      <c r="U55" s="373"/>
    </row>
    <row r="56" spans="1:23" s="105" customFormat="1" ht="24">
      <c r="A56" s="104"/>
      <c r="B56" s="104"/>
      <c r="C56" s="104"/>
      <c r="D56" s="104">
        <v>3</v>
      </c>
      <c r="E56" s="283"/>
      <c r="F56" s="380" t="s">
        <v>134</v>
      </c>
      <c r="G56" s="371"/>
      <c r="H56" s="390"/>
      <c r="I56" s="349"/>
      <c r="J56" s="349"/>
      <c r="K56" s="390"/>
      <c r="L56" s="390"/>
      <c r="M56" s="333">
        <f>M57</f>
        <v>3590831</v>
      </c>
      <c r="N56" s="333">
        <f t="shared" si="34"/>
        <v>3525831</v>
      </c>
      <c r="O56" s="333">
        <f t="shared" si="34"/>
        <v>1399029.82</v>
      </c>
      <c r="P56" s="333">
        <f t="shared" si="34"/>
        <v>1399029.82</v>
      </c>
      <c r="Q56" s="333">
        <f t="shared" si="34"/>
        <v>1399029.82</v>
      </c>
      <c r="R56" s="373"/>
      <c r="S56" s="373"/>
      <c r="T56" s="373"/>
      <c r="U56" s="373"/>
    </row>
    <row r="57" spans="1:23" s="105" customFormat="1">
      <c r="A57" s="104"/>
      <c r="B57" s="104"/>
      <c r="C57" s="104"/>
      <c r="D57" s="104"/>
      <c r="E57" s="283">
        <v>201</v>
      </c>
      <c r="F57" s="380" t="s">
        <v>56</v>
      </c>
      <c r="G57" s="371" t="s">
        <v>135</v>
      </c>
      <c r="H57" s="390">
        <v>300</v>
      </c>
      <c r="I57" s="349">
        <v>300</v>
      </c>
      <c r="J57" s="349">
        <v>871</v>
      </c>
      <c r="K57" s="390">
        <f t="shared" si="5"/>
        <v>290.33333333333331</v>
      </c>
      <c r="L57" s="390">
        <f t="shared" si="6"/>
        <v>290.33333333333331</v>
      </c>
      <c r="M57" s="333">
        <v>3590831</v>
      </c>
      <c r="N57" s="333">
        <v>3525831</v>
      </c>
      <c r="O57" s="333">
        <v>1399029.82</v>
      </c>
      <c r="P57" s="333">
        <v>1399029.82</v>
      </c>
      <c r="Q57" s="333">
        <v>1399029.82</v>
      </c>
      <c r="R57" s="373">
        <f t="shared" si="26"/>
        <v>38.961171383448566</v>
      </c>
      <c r="S57" s="373">
        <f t="shared" si="27"/>
        <v>39.679435004116762</v>
      </c>
      <c r="T57" s="373">
        <f t="shared" si="28"/>
        <v>38.961171383448566</v>
      </c>
      <c r="U57" s="373">
        <f t="shared" si="29"/>
        <v>39.679435004116762</v>
      </c>
    </row>
    <row r="58" spans="1:23" s="105" customFormat="1" ht="36">
      <c r="A58" s="104">
        <v>4</v>
      </c>
      <c r="B58" s="104"/>
      <c r="C58" s="104"/>
      <c r="D58" s="104"/>
      <c r="E58" s="283"/>
      <c r="F58" s="380" t="s">
        <v>136</v>
      </c>
      <c r="G58" s="104"/>
      <c r="H58" s="390"/>
      <c r="I58" s="349"/>
      <c r="J58" s="349"/>
      <c r="K58" s="390"/>
      <c r="L58" s="390"/>
      <c r="M58" s="340">
        <f>M59</f>
        <v>679688484</v>
      </c>
      <c r="N58" s="340">
        <f t="shared" ref="N58:Q58" si="35">N59</f>
        <v>740643931.36000001</v>
      </c>
      <c r="O58" s="340">
        <f t="shared" si="35"/>
        <v>230786952.06</v>
      </c>
      <c r="P58" s="340">
        <f t="shared" si="35"/>
        <v>230786952.06</v>
      </c>
      <c r="Q58" s="340">
        <f t="shared" si="35"/>
        <v>230786952.06</v>
      </c>
      <c r="R58" s="373"/>
      <c r="S58" s="373"/>
      <c r="T58" s="373"/>
      <c r="U58" s="373"/>
    </row>
    <row r="59" spans="1:23" s="105" customFormat="1">
      <c r="A59" s="284"/>
      <c r="B59" s="284">
        <v>2</v>
      </c>
      <c r="C59" s="284"/>
      <c r="D59" s="284"/>
      <c r="E59" s="377"/>
      <c r="F59" s="381" t="s">
        <v>104</v>
      </c>
      <c r="G59" s="378"/>
      <c r="H59" s="391"/>
      <c r="I59" s="396"/>
      <c r="J59" s="396"/>
      <c r="K59" s="391"/>
      <c r="L59" s="391"/>
      <c r="M59" s="338">
        <f>M60+M68</f>
        <v>679688484</v>
      </c>
      <c r="N59" s="338">
        <f t="shared" ref="N59:Q59" si="36">N60+N68</f>
        <v>740643931.36000001</v>
      </c>
      <c r="O59" s="338">
        <f t="shared" si="36"/>
        <v>230786952.06</v>
      </c>
      <c r="P59" s="338">
        <f t="shared" si="36"/>
        <v>230786952.06</v>
      </c>
      <c r="Q59" s="338">
        <f t="shared" si="36"/>
        <v>230786952.06</v>
      </c>
      <c r="R59" s="379"/>
      <c r="S59" s="379"/>
      <c r="T59" s="379"/>
      <c r="U59" s="379"/>
    </row>
    <row r="60" spans="1:23" s="105" customFormat="1">
      <c r="A60" s="104"/>
      <c r="B60" s="104"/>
      <c r="C60" s="104">
        <v>1</v>
      </c>
      <c r="D60" s="104"/>
      <c r="E60" s="283"/>
      <c r="F60" s="380" t="s">
        <v>137</v>
      </c>
      <c r="G60" s="371"/>
      <c r="H60" s="390"/>
      <c r="I60" s="349"/>
      <c r="J60" s="349"/>
      <c r="K60" s="390"/>
      <c r="L60" s="390"/>
      <c r="M60" s="333">
        <f>M61+M63+M65</f>
        <v>288082878</v>
      </c>
      <c r="N60" s="333">
        <f t="shared" ref="N60:Q60" si="37">N61+N63+N65</f>
        <v>296038255.77999997</v>
      </c>
      <c r="O60" s="333">
        <f t="shared" si="37"/>
        <v>121267219.41</v>
      </c>
      <c r="P60" s="333">
        <f t="shared" si="37"/>
        <v>121267219.41</v>
      </c>
      <c r="Q60" s="333">
        <f t="shared" si="37"/>
        <v>121267219.41</v>
      </c>
      <c r="R60" s="373"/>
      <c r="S60" s="373"/>
      <c r="T60" s="373"/>
      <c r="U60" s="373"/>
    </row>
    <row r="61" spans="1:23" s="105" customFormat="1">
      <c r="A61" s="104"/>
      <c r="B61" s="104"/>
      <c r="C61" s="104"/>
      <c r="D61" s="104">
        <v>1</v>
      </c>
      <c r="E61" s="283"/>
      <c r="F61" s="380" t="s">
        <v>138</v>
      </c>
      <c r="G61" s="371"/>
      <c r="H61" s="390"/>
      <c r="I61" s="349"/>
      <c r="J61" s="349"/>
      <c r="K61" s="390"/>
      <c r="L61" s="390"/>
      <c r="M61" s="333">
        <f>M62</f>
        <v>179633278</v>
      </c>
      <c r="N61" s="333">
        <f t="shared" ref="N61:Q61" si="38">N62</f>
        <v>180628278</v>
      </c>
      <c r="O61" s="333">
        <f t="shared" si="38"/>
        <v>81726149.609999999</v>
      </c>
      <c r="P61" s="333">
        <f t="shared" si="38"/>
        <v>81726149.609999999</v>
      </c>
      <c r="Q61" s="333">
        <f t="shared" si="38"/>
        <v>81726149.609999999</v>
      </c>
      <c r="R61" s="373"/>
      <c r="S61" s="373"/>
      <c r="T61" s="373"/>
      <c r="U61" s="373"/>
    </row>
    <row r="62" spans="1:23" s="105" customFormat="1" ht="21.75" customHeight="1">
      <c r="A62" s="104"/>
      <c r="B62" s="104"/>
      <c r="C62" s="104"/>
      <c r="D62" s="104"/>
      <c r="E62" s="283">
        <v>203</v>
      </c>
      <c r="F62" s="380" t="s">
        <v>57</v>
      </c>
      <c r="G62" s="371" t="s">
        <v>139</v>
      </c>
      <c r="H62" s="390">
        <v>80000</v>
      </c>
      <c r="I62" s="349">
        <v>80000</v>
      </c>
      <c r="J62" s="349">
        <f>63903+67325</f>
        <v>131228</v>
      </c>
      <c r="K62" s="390">
        <f t="shared" si="5"/>
        <v>164.035</v>
      </c>
      <c r="L62" s="390">
        <f t="shared" si="6"/>
        <v>164.035</v>
      </c>
      <c r="M62" s="333">
        <v>179633278</v>
      </c>
      <c r="N62" s="333">
        <v>180628278</v>
      </c>
      <c r="O62" s="333">
        <v>81726149.609999999</v>
      </c>
      <c r="P62" s="333">
        <v>81726149.609999999</v>
      </c>
      <c r="Q62" s="333">
        <v>81726149.609999999</v>
      </c>
      <c r="R62" s="373">
        <f t="shared" si="26"/>
        <v>45.496107692250654</v>
      </c>
      <c r="S62" s="373">
        <f t="shared" si="27"/>
        <v>45.245490083230486</v>
      </c>
      <c r="T62" s="373">
        <f t="shared" si="28"/>
        <v>45.496107692250654</v>
      </c>
      <c r="U62" s="373">
        <f t="shared" si="29"/>
        <v>45.245490083230486</v>
      </c>
      <c r="W62" s="106"/>
    </row>
    <row r="63" spans="1:23" s="105" customFormat="1" ht="36">
      <c r="A63" s="104"/>
      <c r="B63" s="104"/>
      <c r="C63" s="104"/>
      <c r="D63" s="104">
        <v>3</v>
      </c>
      <c r="E63" s="283"/>
      <c r="F63" s="380" t="s">
        <v>140</v>
      </c>
      <c r="G63" s="371"/>
      <c r="H63" s="390"/>
      <c r="I63" s="349"/>
      <c r="J63" s="349"/>
      <c r="K63" s="390"/>
      <c r="L63" s="390"/>
      <c r="M63" s="333">
        <f>M64</f>
        <v>25950595</v>
      </c>
      <c r="N63" s="333">
        <f t="shared" ref="N63:Q63" si="39">N64</f>
        <v>28838690</v>
      </c>
      <c r="O63" s="333">
        <f t="shared" si="39"/>
        <v>1894593.24</v>
      </c>
      <c r="P63" s="333">
        <f t="shared" si="39"/>
        <v>1894593.24</v>
      </c>
      <c r="Q63" s="333">
        <f t="shared" si="39"/>
        <v>1894593.24</v>
      </c>
      <c r="R63" s="373"/>
      <c r="S63" s="373"/>
      <c r="T63" s="373"/>
      <c r="U63" s="373"/>
    </row>
    <row r="64" spans="1:23" s="105" customFormat="1" ht="48">
      <c r="A64" s="104"/>
      <c r="B64" s="104"/>
      <c r="C64" s="104"/>
      <c r="D64" s="104"/>
      <c r="E64" s="283">
        <v>206</v>
      </c>
      <c r="F64" s="380" t="s">
        <v>58</v>
      </c>
      <c r="G64" s="371" t="s">
        <v>141</v>
      </c>
      <c r="H64" s="390">
        <v>81</v>
      </c>
      <c r="I64" s="349">
        <f>81+2.37</f>
        <v>83.37</v>
      </c>
      <c r="J64" s="393">
        <v>16.96</v>
      </c>
      <c r="K64" s="390">
        <f t="shared" si="5"/>
        <v>20.938271604938272</v>
      </c>
      <c r="L64" s="390">
        <f t="shared" si="6"/>
        <v>20.343049058414298</v>
      </c>
      <c r="M64" s="333">
        <v>25950595</v>
      </c>
      <c r="N64" s="333">
        <v>28838690</v>
      </c>
      <c r="O64" s="333">
        <v>1894593.24</v>
      </c>
      <c r="P64" s="333">
        <v>1894593.24</v>
      </c>
      <c r="Q64" s="333">
        <v>1894593.24</v>
      </c>
      <c r="R64" s="373">
        <f t="shared" si="26"/>
        <v>7.3007699438105362</v>
      </c>
      <c r="S64" s="373">
        <f t="shared" si="27"/>
        <v>6.5696231000784016</v>
      </c>
      <c r="T64" s="373">
        <f t="shared" si="28"/>
        <v>7.3007699438105362</v>
      </c>
      <c r="U64" s="373">
        <f t="shared" si="29"/>
        <v>6.5696231000784016</v>
      </c>
    </row>
    <row r="65" spans="1:21" s="105" customFormat="1" ht="36">
      <c r="A65" s="104"/>
      <c r="B65" s="104"/>
      <c r="C65" s="104"/>
      <c r="D65" s="104">
        <v>5</v>
      </c>
      <c r="E65" s="283"/>
      <c r="F65" s="371" t="s">
        <v>142</v>
      </c>
      <c r="G65" s="371"/>
      <c r="H65" s="390"/>
      <c r="I65" s="349"/>
      <c r="J65" s="349"/>
      <c r="K65" s="390"/>
      <c r="L65" s="390"/>
      <c r="M65" s="333">
        <f>M66+M67</f>
        <v>82499005</v>
      </c>
      <c r="N65" s="333">
        <f t="shared" ref="N65:Q65" si="40">N66+N67</f>
        <v>86571287.780000001</v>
      </c>
      <c r="O65" s="333">
        <f t="shared" si="40"/>
        <v>37646476.559999995</v>
      </c>
      <c r="P65" s="333">
        <f t="shared" si="40"/>
        <v>37646476.559999995</v>
      </c>
      <c r="Q65" s="333">
        <f t="shared" si="40"/>
        <v>37646476.559999995</v>
      </c>
      <c r="R65" s="373"/>
      <c r="S65" s="373"/>
      <c r="T65" s="373"/>
      <c r="U65" s="373"/>
    </row>
    <row r="66" spans="1:21" s="105" customFormat="1" ht="24">
      <c r="A66" s="104"/>
      <c r="B66" s="104"/>
      <c r="C66" s="104"/>
      <c r="D66" s="104"/>
      <c r="E66" s="283">
        <v>207</v>
      </c>
      <c r="F66" s="380" t="s">
        <v>59</v>
      </c>
      <c r="G66" s="371" t="s">
        <v>60</v>
      </c>
      <c r="H66" s="390">
        <v>1200000</v>
      </c>
      <c r="I66" s="349">
        <f>1200000+111.11</f>
        <v>1200111.1100000001</v>
      </c>
      <c r="J66" s="349">
        <f>634+4000250</f>
        <v>4000884</v>
      </c>
      <c r="K66" s="390">
        <f t="shared" si="5"/>
        <v>333.40699999999998</v>
      </c>
      <c r="L66" s="390">
        <f t="shared" si="6"/>
        <v>333.37613214829747</v>
      </c>
      <c r="M66" s="333">
        <v>7585030</v>
      </c>
      <c r="N66" s="333">
        <v>7821732</v>
      </c>
      <c r="O66" s="333">
        <v>1605143.2000000002</v>
      </c>
      <c r="P66" s="333">
        <v>1605143.2000000002</v>
      </c>
      <c r="Q66" s="333">
        <v>1605143.2000000002</v>
      </c>
      <c r="R66" s="373">
        <f t="shared" si="26"/>
        <v>21.161988812173455</v>
      </c>
      <c r="S66" s="373">
        <f t="shared" si="27"/>
        <v>20.521582687824129</v>
      </c>
      <c r="T66" s="373">
        <f t="shared" si="28"/>
        <v>21.161988812173455</v>
      </c>
      <c r="U66" s="373">
        <f t="shared" si="29"/>
        <v>20.521582687824129</v>
      </c>
    </row>
    <row r="67" spans="1:21" s="105" customFormat="1" ht="24">
      <c r="A67" s="104"/>
      <c r="B67" s="104"/>
      <c r="C67" s="104"/>
      <c r="D67" s="104"/>
      <c r="E67" s="283">
        <v>208</v>
      </c>
      <c r="F67" s="380" t="s">
        <v>61</v>
      </c>
      <c r="G67" s="371" t="s">
        <v>62</v>
      </c>
      <c r="H67" s="390">
        <v>320</v>
      </c>
      <c r="I67" s="349">
        <f>320+187.14</f>
        <v>507.14</v>
      </c>
      <c r="J67" s="349">
        <v>3954</v>
      </c>
      <c r="K67" s="390">
        <f t="shared" si="5"/>
        <v>1235.625</v>
      </c>
      <c r="L67" s="390">
        <f t="shared" si="6"/>
        <v>779.66636431754546</v>
      </c>
      <c r="M67" s="333">
        <v>74913975</v>
      </c>
      <c r="N67" s="333">
        <v>78749555.780000001</v>
      </c>
      <c r="O67" s="333">
        <v>36041333.359999992</v>
      </c>
      <c r="P67" s="333">
        <v>36041333.359999992</v>
      </c>
      <c r="Q67" s="333">
        <v>36041333.359999992</v>
      </c>
      <c r="R67" s="373">
        <f t="shared" si="26"/>
        <v>48.110293653487204</v>
      </c>
      <c r="S67" s="373">
        <f t="shared" si="27"/>
        <v>45.76703068736979</v>
      </c>
      <c r="T67" s="373">
        <f t="shared" si="28"/>
        <v>48.110293653487204</v>
      </c>
      <c r="U67" s="373">
        <f t="shared" si="29"/>
        <v>45.76703068736979</v>
      </c>
    </row>
    <row r="68" spans="1:21" s="105" customFormat="1" ht="24">
      <c r="A68" s="104"/>
      <c r="B68" s="104"/>
      <c r="C68" s="104">
        <v>2</v>
      </c>
      <c r="D68" s="104"/>
      <c r="E68" s="283"/>
      <c r="F68" s="380" t="s">
        <v>105</v>
      </c>
      <c r="G68" s="371"/>
      <c r="H68" s="390"/>
      <c r="I68" s="349"/>
      <c r="J68" s="349"/>
      <c r="K68" s="390"/>
      <c r="L68" s="390"/>
      <c r="M68" s="333">
        <f>M69+M78+M80+M82</f>
        <v>391605606</v>
      </c>
      <c r="N68" s="333">
        <f t="shared" ref="N68:Q68" si="41">N69+N78+N80+N82</f>
        <v>444605675.58000004</v>
      </c>
      <c r="O68" s="333">
        <f t="shared" si="41"/>
        <v>109519732.65000001</v>
      </c>
      <c r="P68" s="333">
        <f t="shared" si="41"/>
        <v>109519732.65000001</v>
      </c>
      <c r="Q68" s="333">
        <f t="shared" si="41"/>
        <v>109519732.65000001</v>
      </c>
      <c r="R68" s="373"/>
      <c r="S68" s="373"/>
      <c r="T68" s="373"/>
      <c r="U68" s="373"/>
    </row>
    <row r="69" spans="1:21" s="105" customFormat="1">
      <c r="A69" s="104"/>
      <c r="B69" s="104"/>
      <c r="C69" s="104"/>
      <c r="D69" s="104">
        <v>1</v>
      </c>
      <c r="E69" s="283"/>
      <c r="F69" s="371" t="s">
        <v>143</v>
      </c>
      <c r="G69" s="371"/>
      <c r="H69" s="390"/>
      <c r="I69" s="349"/>
      <c r="J69" s="349"/>
      <c r="K69" s="390"/>
      <c r="L69" s="390"/>
      <c r="M69" s="333">
        <f>M70+M71+M72+M73+M74+M75+M76+M77</f>
        <v>252435687</v>
      </c>
      <c r="N69" s="333">
        <f t="shared" ref="N69:Q69" si="42">N70+N71+N72+N73+N74+N75+N76+N77</f>
        <v>299398237.67000002</v>
      </c>
      <c r="O69" s="333">
        <f t="shared" si="42"/>
        <v>83778740.760000005</v>
      </c>
      <c r="P69" s="333">
        <f t="shared" si="42"/>
        <v>83778740.760000005</v>
      </c>
      <c r="Q69" s="333">
        <f t="shared" si="42"/>
        <v>83778740.760000005</v>
      </c>
      <c r="R69" s="373"/>
      <c r="S69" s="373"/>
      <c r="T69" s="373"/>
      <c r="U69" s="373"/>
    </row>
    <row r="70" spans="1:21" s="105" customFormat="1">
      <c r="A70" s="104"/>
      <c r="B70" s="104"/>
      <c r="C70" s="104"/>
      <c r="D70" s="104"/>
      <c r="E70" s="283">
        <v>211</v>
      </c>
      <c r="F70" s="371" t="s">
        <v>63</v>
      </c>
      <c r="G70" s="371" t="s">
        <v>64</v>
      </c>
      <c r="H70" s="390">
        <v>140000</v>
      </c>
      <c r="I70" s="349">
        <f>140000+1964.29</f>
        <v>141964.29</v>
      </c>
      <c r="J70" s="349">
        <v>42889</v>
      </c>
      <c r="K70" s="390">
        <f t="shared" si="5"/>
        <v>30.635000000000002</v>
      </c>
      <c r="L70" s="390">
        <f t="shared" si="6"/>
        <v>30.211118584821577</v>
      </c>
      <c r="M70" s="333">
        <v>10686642</v>
      </c>
      <c r="N70" s="333">
        <v>11099227</v>
      </c>
      <c r="O70" s="333">
        <v>1628464.95</v>
      </c>
      <c r="P70" s="333">
        <v>1628464.95</v>
      </c>
      <c r="Q70" s="333">
        <v>1628464.95</v>
      </c>
      <c r="R70" s="373">
        <f t="shared" si="26"/>
        <v>15.238322290575468</v>
      </c>
      <c r="S70" s="373">
        <f t="shared" si="27"/>
        <v>14.671877149642942</v>
      </c>
      <c r="T70" s="373">
        <f t="shared" si="28"/>
        <v>15.238322290575468</v>
      </c>
      <c r="U70" s="373">
        <f t="shared" si="29"/>
        <v>14.671877149642942</v>
      </c>
    </row>
    <row r="71" spans="1:21" s="105" customFormat="1" ht="24">
      <c r="A71" s="104"/>
      <c r="B71" s="104"/>
      <c r="C71" s="104"/>
      <c r="D71" s="104"/>
      <c r="E71" s="283">
        <v>213</v>
      </c>
      <c r="F71" s="375" t="s">
        <v>183</v>
      </c>
      <c r="G71" s="375" t="s">
        <v>49</v>
      </c>
      <c r="H71" s="390">
        <v>0</v>
      </c>
      <c r="I71" s="349">
        <v>12</v>
      </c>
      <c r="J71" s="349">
        <v>12</v>
      </c>
      <c r="K71" s="390">
        <f t="shared" si="5"/>
        <v>0</v>
      </c>
      <c r="L71" s="390">
        <f t="shared" si="6"/>
        <v>100</v>
      </c>
      <c r="M71" s="333">
        <v>0</v>
      </c>
      <c r="N71" s="333">
        <v>13625000.02</v>
      </c>
      <c r="O71" s="333">
        <v>3242573.06</v>
      </c>
      <c r="P71" s="333">
        <v>3242573.06</v>
      </c>
      <c r="Q71" s="333">
        <v>3242573.06</v>
      </c>
      <c r="R71" s="373">
        <f t="shared" si="26"/>
        <v>0</v>
      </c>
      <c r="S71" s="373">
        <f t="shared" si="27"/>
        <v>23.798701322864293</v>
      </c>
      <c r="T71" s="373">
        <f t="shared" si="28"/>
        <v>0</v>
      </c>
      <c r="U71" s="373">
        <f t="shared" si="29"/>
        <v>23.798701322864293</v>
      </c>
    </row>
    <row r="72" spans="1:21" s="105" customFormat="1" ht="48">
      <c r="A72" s="104"/>
      <c r="B72" s="104"/>
      <c r="C72" s="104"/>
      <c r="D72" s="104"/>
      <c r="E72" s="283">
        <v>215</v>
      </c>
      <c r="F72" s="371" t="s">
        <v>144</v>
      </c>
      <c r="G72" s="371" t="s">
        <v>49</v>
      </c>
      <c r="H72" s="390">
        <v>4</v>
      </c>
      <c r="I72" s="349">
        <v>4</v>
      </c>
      <c r="J72" s="349">
        <v>12</v>
      </c>
      <c r="K72" s="390">
        <f t="shared" si="5"/>
        <v>300</v>
      </c>
      <c r="L72" s="390">
        <f t="shared" si="6"/>
        <v>300</v>
      </c>
      <c r="M72" s="333">
        <v>3083021</v>
      </c>
      <c r="N72" s="333">
        <v>3083021</v>
      </c>
      <c r="O72" s="333">
        <v>255272.53</v>
      </c>
      <c r="P72" s="333">
        <v>255272.53</v>
      </c>
      <c r="Q72" s="333">
        <v>255272.53</v>
      </c>
      <c r="R72" s="373">
        <f t="shared" si="26"/>
        <v>8.2799478174167476</v>
      </c>
      <c r="S72" s="373">
        <f t="shared" si="27"/>
        <v>8.2799478174167476</v>
      </c>
      <c r="T72" s="373">
        <f t="shared" si="28"/>
        <v>8.2799478174167476</v>
      </c>
      <c r="U72" s="373">
        <f t="shared" si="29"/>
        <v>8.2799478174167476</v>
      </c>
    </row>
    <row r="73" spans="1:21" s="105" customFormat="1" ht="48">
      <c r="A73" s="104"/>
      <c r="B73" s="104"/>
      <c r="C73" s="104"/>
      <c r="D73" s="104"/>
      <c r="E73" s="283">
        <v>216</v>
      </c>
      <c r="F73" s="380" t="s">
        <v>145</v>
      </c>
      <c r="G73" s="371" t="s">
        <v>60</v>
      </c>
      <c r="H73" s="390">
        <v>4800</v>
      </c>
      <c r="I73" s="349">
        <f>4800+947.71</f>
        <v>5747.71</v>
      </c>
      <c r="J73" s="349">
        <v>1887.23</v>
      </c>
      <c r="K73" s="390">
        <f t="shared" si="5"/>
        <v>39.317291666666662</v>
      </c>
      <c r="L73" s="390">
        <f t="shared" si="6"/>
        <v>32.834467988120487</v>
      </c>
      <c r="M73" s="333">
        <v>3472441</v>
      </c>
      <c r="N73" s="333">
        <v>7185706</v>
      </c>
      <c r="O73" s="333">
        <v>357648</v>
      </c>
      <c r="P73" s="333">
        <v>357648</v>
      </c>
      <c r="Q73" s="333">
        <v>357648</v>
      </c>
      <c r="R73" s="373">
        <f t="shared" si="26"/>
        <v>10.29961344195625</v>
      </c>
      <c r="S73" s="373">
        <f t="shared" si="27"/>
        <v>4.9772144866489114</v>
      </c>
      <c r="T73" s="373">
        <f t="shared" si="28"/>
        <v>10.29961344195625</v>
      </c>
      <c r="U73" s="373">
        <f t="shared" si="29"/>
        <v>4.9772144866489114</v>
      </c>
    </row>
    <row r="74" spans="1:21" s="105" customFormat="1" ht="58.5" customHeight="1">
      <c r="A74" s="104"/>
      <c r="B74" s="104"/>
      <c r="C74" s="104"/>
      <c r="D74" s="104"/>
      <c r="E74" s="283">
        <v>217</v>
      </c>
      <c r="F74" s="380" t="s">
        <v>146</v>
      </c>
      <c r="G74" s="371" t="s">
        <v>49</v>
      </c>
      <c r="H74" s="390">
        <v>2</v>
      </c>
      <c r="I74" s="349">
        <v>2</v>
      </c>
      <c r="J74" s="349">
        <v>4</v>
      </c>
      <c r="K74" s="390">
        <f t="shared" si="5"/>
        <v>200</v>
      </c>
      <c r="L74" s="390">
        <f t="shared" si="6"/>
        <v>200</v>
      </c>
      <c r="M74" s="333">
        <v>7466213</v>
      </c>
      <c r="N74" s="333">
        <v>7466213</v>
      </c>
      <c r="O74" s="333">
        <v>212272.94</v>
      </c>
      <c r="P74" s="333">
        <v>212272.94</v>
      </c>
      <c r="Q74" s="333">
        <v>212272.94</v>
      </c>
      <c r="R74" s="373">
        <f t="shared" si="26"/>
        <v>2.8431139052689764</v>
      </c>
      <c r="S74" s="373">
        <f t="shared" si="27"/>
        <v>2.8431139052689764</v>
      </c>
      <c r="T74" s="373">
        <f t="shared" si="28"/>
        <v>2.8431139052689764</v>
      </c>
      <c r="U74" s="373">
        <f t="shared" si="29"/>
        <v>2.8431139052689764</v>
      </c>
    </row>
    <row r="75" spans="1:21" s="105" customFormat="1" ht="53.25" customHeight="1">
      <c r="A75" s="104"/>
      <c r="B75" s="104"/>
      <c r="C75" s="104"/>
      <c r="D75" s="104"/>
      <c r="E75" s="283">
        <v>218</v>
      </c>
      <c r="F75" s="380" t="s">
        <v>65</v>
      </c>
      <c r="G75" s="371" t="s">
        <v>60</v>
      </c>
      <c r="H75" s="390">
        <v>16000</v>
      </c>
      <c r="I75" s="349">
        <f>6000+8188</f>
        <v>14188</v>
      </c>
      <c r="J75" s="349">
        <v>3463.69</v>
      </c>
      <c r="K75" s="390">
        <f t="shared" si="5"/>
        <v>21.648062500000002</v>
      </c>
      <c r="L75" s="390">
        <f t="shared" si="6"/>
        <v>24.412813645334086</v>
      </c>
      <c r="M75" s="333">
        <v>67145088</v>
      </c>
      <c r="N75" s="333">
        <v>72995088</v>
      </c>
      <c r="O75" s="333">
        <v>23243294.149999999</v>
      </c>
      <c r="P75" s="333">
        <v>23243294.149999999</v>
      </c>
      <c r="Q75" s="333">
        <v>23243294.149999999</v>
      </c>
      <c r="R75" s="373">
        <f t="shared" si="26"/>
        <v>34.616521985941844</v>
      </c>
      <c r="S75" s="373">
        <f t="shared" si="27"/>
        <v>31.842271564903108</v>
      </c>
      <c r="T75" s="373">
        <f t="shared" si="28"/>
        <v>34.616521985941844</v>
      </c>
      <c r="U75" s="373">
        <f t="shared" si="29"/>
        <v>31.842271564903108</v>
      </c>
    </row>
    <row r="76" spans="1:21" s="105" customFormat="1" ht="48">
      <c r="A76" s="104"/>
      <c r="B76" s="104"/>
      <c r="C76" s="104"/>
      <c r="D76" s="104"/>
      <c r="E76" s="283">
        <v>219</v>
      </c>
      <c r="F76" s="380" t="s">
        <v>66</v>
      </c>
      <c r="G76" s="371" t="s">
        <v>67</v>
      </c>
      <c r="H76" s="390">
        <v>5</v>
      </c>
      <c r="I76" s="349">
        <f>5+1.73</f>
        <v>6.73</v>
      </c>
      <c r="J76" s="349">
        <v>997</v>
      </c>
      <c r="K76" s="390">
        <f t="shared" si="5"/>
        <v>19940</v>
      </c>
      <c r="L76" s="390">
        <f t="shared" si="6"/>
        <v>14814.264487369985</v>
      </c>
      <c r="M76" s="333">
        <v>159892282</v>
      </c>
      <c r="N76" s="333">
        <v>183253982.65000001</v>
      </c>
      <c r="O76" s="333">
        <v>54662910.130000003</v>
      </c>
      <c r="P76" s="333">
        <v>54662910.130000003</v>
      </c>
      <c r="Q76" s="333">
        <v>54662910.130000003</v>
      </c>
      <c r="R76" s="373">
        <f t="shared" si="26"/>
        <v>34.18733502721539</v>
      </c>
      <c r="S76" s="373">
        <f t="shared" si="27"/>
        <v>29.829043461719273</v>
      </c>
      <c r="T76" s="373">
        <f t="shared" si="28"/>
        <v>34.18733502721539</v>
      </c>
      <c r="U76" s="373">
        <f t="shared" si="29"/>
        <v>29.829043461719273</v>
      </c>
    </row>
    <row r="77" spans="1:21" s="105" customFormat="1" ht="20.25" customHeight="1">
      <c r="A77" s="104"/>
      <c r="B77" s="104"/>
      <c r="C77" s="104"/>
      <c r="D77" s="104"/>
      <c r="E77" s="283">
        <v>220</v>
      </c>
      <c r="F77" s="380" t="s">
        <v>68</v>
      </c>
      <c r="G77" s="371" t="s">
        <v>62</v>
      </c>
      <c r="H77" s="390">
        <v>60</v>
      </c>
      <c r="I77" s="349">
        <v>60</v>
      </c>
      <c r="J77" s="349">
        <v>97</v>
      </c>
      <c r="K77" s="390">
        <f t="shared" si="5"/>
        <v>161.66666666666666</v>
      </c>
      <c r="L77" s="390">
        <f t="shared" si="6"/>
        <v>161.66666666666666</v>
      </c>
      <c r="M77" s="333">
        <v>690000</v>
      </c>
      <c r="N77" s="333">
        <v>690000</v>
      </c>
      <c r="O77" s="333">
        <v>176305</v>
      </c>
      <c r="P77" s="333">
        <v>176305</v>
      </c>
      <c r="Q77" s="333">
        <v>176305</v>
      </c>
      <c r="R77" s="373">
        <f t="shared" si="26"/>
        <v>25.551449275362319</v>
      </c>
      <c r="S77" s="373">
        <f t="shared" si="27"/>
        <v>25.551449275362319</v>
      </c>
      <c r="T77" s="373">
        <f t="shared" si="28"/>
        <v>25.551449275362319</v>
      </c>
      <c r="U77" s="373">
        <f t="shared" si="29"/>
        <v>25.551449275362319</v>
      </c>
    </row>
    <row r="78" spans="1:21" s="105" customFormat="1">
      <c r="A78" s="104"/>
      <c r="B78" s="104"/>
      <c r="C78" s="104"/>
      <c r="D78" s="104">
        <v>3</v>
      </c>
      <c r="E78" s="283"/>
      <c r="F78" s="380" t="s">
        <v>147</v>
      </c>
      <c r="G78" s="371"/>
      <c r="H78" s="390"/>
      <c r="I78" s="349"/>
      <c r="J78" s="349"/>
      <c r="K78" s="390"/>
      <c r="L78" s="390"/>
      <c r="M78" s="333">
        <f>M79</f>
        <v>70074355</v>
      </c>
      <c r="N78" s="333">
        <f t="shared" ref="N78:Q78" si="43">N79</f>
        <v>54641989.689999998</v>
      </c>
      <c r="O78" s="333">
        <f t="shared" si="43"/>
        <v>4456215.9000000004</v>
      </c>
      <c r="P78" s="333">
        <f t="shared" si="43"/>
        <v>4456215.9000000004</v>
      </c>
      <c r="Q78" s="333">
        <f t="shared" si="43"/>
        <v>4456215.9000000004</v>
      </c>
      <c r="R78" s="373"/>
      <c r="S78" s="373"/>
      <c r="T78" s="373"/>
      <c r="U78" s="373"/>
    </row>
    <row r="79" spans="1:21" s="105" customFormat="1" ht="60">
      <c r="A79" s="284"/>
      <c r="B79" s="284"/>
      <c r="C79" s="284"/>
      <c r="D79" s="284"/>
      <c r="E79" s="377">
        <v>222</v>
      </c>
      <c r="F79" s="381" t="s">
        <v>69</v>
      </c>
      <c r="G79" s="378" t="s">
        <v>64</v>
      </c>
      <c r="H79" s="391">
        <v>62836</v>
      </c>
      <c r="I79" s="396">
        <f>62836+722.1</f>
        <v>63558.1</v>
      </c>
      <c r="J79" s="396">
        <f>800+58810</f>
        <v>59610</v>
      </c>
      <c r="K79" s="391">
        <f t="shared" ref="K79:K91" si="44">IFERROR(J79/H79*100,0)</f>
        <v>94.866000381946662</v>
      </c>
      <c r="L79" s="391">
        <f t="shared" ref="L79:L91" si="45">IFERROR(J79/I79*100,0)</f>
        <v>93.788203234520864</v>
      </c>
      <c r="M79" s="338">
        <v>70074355</v>
      </c>
      <c r="N79" s="338">
        <v>54641989.689999998</v>
      </c>
      <c r="O79" s="338">
        <v>4456215.9000000004</v>
      </c>
      <c r="P79" s="338">
        <v>4456215.9000000004</v>
      </c>
      <c r="Q79" s="338">
        <v>4456215.9000000004</v>
      </c>
      <c r="R79" s="379">
        <f t="shared" si="26"/>
        <v>6.3592678091721293</v>
      </c>
      <c r="S79" s="379">
        <f t="shared" si="27"/>
        <v>8.1552958178891686</v>
      </c>
      <c r="T79" s="379">
        <f t="shared" si="28"/>
        <v>6.3592678091721293</v>
      </c>
      <c r="U79" s="379">
        <f t="shared" si="29"/>
        <v>8.1552958178891686</v>
      </c>
    </row>
    <row r="80" spans="1:21" s="105" customFormat="1">
      <c r="A80" s="104"/>
      <c r="B80" s="104"/>
      <c r="C80" s="104"/>
      <c r="D80" s="104">
        <v>4</v>
      </c>
      <c r="E80" s="283"/>
      <c r="F80" s="380" t="s">
        <v>70</v>
      </c>
      <c r="G80" s="371"/>
      <c r="H80" s="394"/>
      <c r="I80" s="349"/>
      <c r="J80" s="349"/>
      <c r="K80" s="390"/>
      <c r="L80" s="390"/>
      <c r="M80" s="333">
        <f>M81</f>
        <v>66935564</v>
      </c>
      <c r="N80" s="333">
        <f t="shared" ref="N80:Q80" si="46">N81</f>
        <v>78915993.219999999</v>
      </c>
      <c r="O80" s="333">
        <f t="shared" si="46"/>
        <v>21134775.990000002</v>
      </c>
      <c r="P80" s="333">
        <f t="shared" si="46"/>
        <v>21134775.990000002</v>
      </c>
      <c r="Q80" s="333">
        <f t="shared" si="46"/>
        <v>21134775.990000002</v>
      </c>
      <c r="R80" s="373"/>
      <c r="S80" s="373"/>
      <c r="T80" s="373"/>
      <c r="U80" s="373"/>
    </row>
    <row r="81" spans="1:21" s="105" customFormat="1">
      <c r="A81" s="104"/>
      <c r="B81" s="104"/>
      <c r="C81" s="104"/>
      <c r="D81" s="104"/>
      <c r="E81" s="283">
        <v>223</v>
      </c>
      <c r="F81" s="380" t="s">
        <v>70</v>
      </c>
      <c r="G81" s="371" t="s">
        <v>71</v>
      </c>
      <c r="H81" s="394">
        <v>0</v>
      </c>
      <c r="I81" s="349">
        <v>595.20000000000005</v>
      </c>
      <c r="J81" s="349">
        <v>2202</v>
      </c>
      <c r="K81" s="390">
        <f t="shared" si="44"/>
        <v>0</v>
      </c>
      <c r="L81" s="390">
        <f t="shared" si="45"/>
        <v>369.95967741935482</v>
      </c>
      <c r="M81" s="333">
        <v>66935564</v>
      </c>
      <c r="N81" s="333">
        <v>78915993.219999999</v>
      </c>
      <c r="O81" s="333">
        <v>21134775.990000002</v>
      </c>
      <c r="P81" s="333">
        <v>21134775.990000002</v>
      </c>
      <c r="Q81" s="333">
        <v>21134775.990000002</v>
      </c>
      <c r="R81" s="373">
        <f t="shared" si="26"/>
        <v>31.57480825888014</v>
      </c>
      <c r="S81" s="373">
        <f t="shared" si="27"/>
        <v>26.781359680896383</v>
      </c>
      <c r="T81" s="373">
        <f t="shared" si="28"/>
        <v>31.57480825888014</v>
      </c>
      <c r="U81" s="373">
        <f t="shared" si="29"/>
        <v>26.781359680896383</v>
      </c>
    </row>
    <row r="82" spans="1:21" s="105" customFormat="1">
      <c r="A82" s="104"/>
      <c r="B82" s="104"/>
      <c r="C82" s="104"/>
      <c r="D82" s="104">
        <v>5</v>
      </c>
      <c r="E82" s="283"/>
      <c r="F82" s="380" t="s">
        <v>106</v>
      </c>
      <c r="G82" s="371"/>
      <c r="H82" s="394"/>
      <c r="I82" s="349"/>
      <c r="J82" s="349"/>
      <c r="K82" s="390"/>
      <c r="L82" s="390"/>
      <c r="M82" s="333">
        <f>M83</f>
        <v>2160000</v>
      </c>
      <c r="N82" s="333">
        <f t="shared" ref="N82:Q82" si="47">N83</f>
        <v>11649455</v>
      </c>
      <c r="O82" s="333">
        <f t="shared" si="47"/>
        <v>150000</v>
      </c>
      <c r="P82" s="333">
        <f t="shared" si="47"/>
        <v>150000</v>
      </c>
      <c r="Q82" s="333">
        <f t="shared" si="47"/>
        <v>150000</v>
      </c>
      <c r="R82" s="373"/>
      <c r="S82" s="373"/>
      <c r="T82" s="373"/>
      <c r="U82" s="373"/>
    </row>
    <row r="83" spans="1:21" s="105" customFormat="1" ht="60">
      <c r="A83" s="104"/>
      <c r="B83" s="104"/>
      <c r="C83" s="104"/>
      <c r="D83" s="104"/>
      <c r="E83" s="283">
        <v>224</v>
      </c>
      <c r="F83" s="380" t="s">
        <v>148</v>
      </c>
      <c r="G83" s="371" t="s">
        <v>149</v>
      </c>
      <c r="H83" s="394">
        <v>0</v>
      </c>
      <c r="I83" s="349">
        <v>23</v>
      </c>
      <c r="J83" s="349">
        <v>23</v>
      </c>
      <c r="K83" s="390">
        <f t="shared" si="44"/>
        <v>0</v>
      </c>
      <c r="L83" s="390">
        <f t="shared" si="45"/>
        <v>100</v>
      </c>
      <c r="M83" s="333">
        <v>2160000</v>
      </c>
      <c r="N83" s="333">
        <v>11649455</v>
      </c>
      <c r="O83" s="333">
        <v>150000</v>
      </c>
      <c r="P83" s="333">
        <v>150000</v>
      </c>
      <c r="Q83" s="333">
        <v>150000</v>
      </c>
      <c r="R83" s="373">
        <f t="shared" si="26"/>
        <v>6.9444444444444446</v>
      </c>
      <c r="S83" s="373">
        <f t="shared" si="27"/>
        <v>1.2876138840829892</v>
      </c>
      <c r="T83" s="373">
        <f t="shared" si="28"/>
        <v>6.9444444444444446</v>
      </c>
      <c r="U83" s="373">
        <f t="shared" si="29"/>
        <v>1.2876138840829892</v>
      </c>
    </row>
    <row r="84" spans="1:21" s="105" customFormat="1" ht="36">
      <c r="A84" s="104">
        <v>5</v>
      </c>
      <c r="B84" s="104"/>
      <c r="C84" s="104"/>
      <c r="D84" s="104"/>
      <c r="E84" s="283"/>
      <c r="F84" s="380" t="s">
        <v>150</v>
      </c>
      <c r="G84" s="371"/>
      <c r="H84" s="394"/>
      <c r="I84" s="349"/>
      <c r="J84" s="349"/>
      <c r="K84" s="390"/>
      <c r="L84" s="390"/>
      <c r="M84" s="340">
        <f>M85</f>
        <v>504620630</v>
      </c>
      <c r="N84" s="340">
        <f t="shared" ref="N84:Q84" si="48">N85</f>
        <v>504625630</v>
      </c>
      <c r="O84" s="340">
        <f t="shared" si="48"/>
        <v>186041635.25</v>
      </c>
      <c r="P84" s="340">
        <f t="shared" si="48"/>
        <v>186041635.25</v>
      </c>
      <c r="Q84" s="340">
        <f t="shared" si="48"/>
        <v>186041635.25</v>
      </c>
      <c r="R84" s="373"/>
      <c r="S84" s="373"/>
      <c r="T84" s="373"/>
      <c r="U84" s="373"/>
    </row>
    <row r="85" spans="1:21" s="105" customFormat="1">
      <c r="A85" s="104"/>
      <c r="B85" s="104">
        <v>1</v>
      </c>
      <c r="C85" s="104"/>
      <c r="D85" s="104"/>
      <c r="E85" s="283"/>
      <c r="F85" s="380" t="s">
        <v>98</v>
      </c>
      <c r="G85" s="371"/>
      <c r="H85" s="394"/>
      <c r="I85" s="349"/>
      <c r="J85" s="349"/>
      <c r="K85" s="390"/>
      <c r="L85" s="390"/>
      <c r="M85" s="333">
        <f>M86+M89</f>
        <v>504620630</v>
      </c>
      <c r="N85" s="333">
        <f t="shared" ref="N85:Q85" si="49">N86+N89</f>
        <v>504625630</v>
      </c>
      <c r="O85" s="333">
        <f t="shared" si="49"/>
        <v>186041635.25</v>
      </c>
      <c r="P85" s="333">
        <f t="shared" si="49"/>
        <v>186041635.25</v>
      </c>
      <c r="Q85" s="333">
        <f t="shared" si="49"/>
        <v>186041635.25</v>
      </c>
      <c r="R85" s="373"/>
      <c r="S85" s="373"/>
      <c r="T85" s="373"/>
      <c r="U85" s="373"/>
    </row>
    <row r="86" spans="1:21" s="105" customFormat="1" ht="24">
      <c r="A86" s="104"/>
      <c r="B86" s="104"/>
      <c r="C86" s="104">
        <v>3</v>
      </c>
      <c r="D86" s="104"/>
      <c r="E86" s="283"/>
      <c r="F86" s="380" t="s">
        <v>151</v>
      </c>
      <c r="G86" s="371"/>
      <c r="H86" s="394"/>
      <c r="I86" s="349"/>
      <c r="J86" s="349"/>
      <c r="K86" s="390"/>
      <c r="L86" s="390"/>
      <c r="M86" s="333">
        <f>M87</f>
        <v>275057518</v>
      </c>
      <c r="N86" s="333">
        <f t="shared" ref="N86:Q87" si="50">N87</f>
        <v>271095276</v>
      </c>
      <c r="O86" s="333">
        <f t="shared" si="50"/>
        <v>116782968.41000001</v>
      </c>
      <c r="P86" s="333">
        <f t="shared" si="50"/>
        <v>116782968.41000001</v>
      </c>
      <c r="Q86" s="333">
        <f t="shared" si="50"/>
        <v>116782968.41000001</v>
      </c>
      <c r="R86" s="373"/>
      <c r="S86" s="373"/>
      <c r="T86" s="373"/>
      <c r="U86" s="373"/>
    </row>
    <row r="87" spans="1:21" s="105" customFormat="1">
      <c r="A87" s="104"/>
      <c r="B87" s="104"/>
      <c r="C87" s="104"/>
      <c r="D87" s="104">
        <v>1</v>
      </c>
      <c r="E87" s="283"/>
      <c r="F87" s="380" t="s">
        <v>152</v>
      </c>
      <c r="G87" s="371"/>
      <c r="H87" s="394"/>
      <c r="I87" s="349"/>
      <c r="J87" s="349"/>
      <c r="K87" s="390"/>
      <c r="L87" s="390"/>
      <c r="M87" s="333">
        <f>M88</f>
        <v>275057518</v>
      </c>
      <c r="N87" s="333">
        <f t="shared" si="50"/>
        <v>271095276</v>
      </c>
      <c r="O87" s="333">
        <f t="shared" si="50"/>
        <v>116782968.41000001</v>
      </c>
      <c r="P87" s="333">
        <f t="shared" si="50"/>
        <v>116782968.41000001</v>
      </c>
      <c r="Q87" s="333">
        <f t="shared" si="50"/>
        <v>116782968.41000001</v>
      </c>
      <c r="R87" s="373"/>
      <c r="S87" s="373"/>
      <c r="T87" s="373"/>
      <c r="U87" s="373"/>
    </row>
    <row r="88" spans="1:21" s="105" customFormat="1">
      <c r="A88" s="104"/>
      <c r="B88" s="104"/>
      <c r="C88" s="104"/>
      <c r="D88" s="104"/>
      <c r="E88" s="283">
        <v>204</v>
      </c>
      <c r="F88" s="371" t="s">
        <v>153</v>
      </c>
      <c r="G88" s="371" t="s">
        <v>44</v>
      </c>
      <c r="H88" s="394">
        <v>1</v>
      </c>
      <c r="I88" s="349">
        <v>1</v>
      </c>
      <c r="J88" s="349">
        <v>1</v>
      </c>
      <c r="K88" s="390">
        <f t="shared" si="44"/>
        <v>100</v>
      </c>
      <c r="L88" s="390">
        <f t="shared" si="45"/>
        <v>100</v>
      </c>
      <c r="M88" s="333">
        <v>275057518</v>
      </c>
      <c r="N88" s="333">
        <v>271095276</v>
      </c>
      <c r="O88" s="333">
        <v>116782968.41000001</v>
      </c>
      <c r="P88" s="333">
        <v>116782968.41000001</v>
      </c>
      <c r="Q88" s="333">
        <v>116782968.41000001</v>
      </c>
      <c r="R88" s="382">
        <f t="shared" si="26"/>
        <v>42.457653678820741</v>
      </c>
      <c r="S88" s="373">
        <f t="shared" si="27"/>
        <v>43.078201189311763</v>
      </c>
      <c r="T88" s="373">
        <f t="shared" si="28"/>
        <v>42.457653678820741</v>
      </c>
      <c r="U88" s="373">
        <f t="shared" si="29"/>
        <v>43.078201189311763</v>
      </c>
    </row>
    <row r="89" spans="1:21" s="105" customFormat="1" ht="24">
      <c r="A89" s="104"/>
      <c r="B89" s="104"/>
      <c r="C89" s="104">
        <v>8</v>
      </c>
      <c r="D89" s="104"/>
      <c r="E89" s="283"/>
      <c r="F89" s="371" t="s">
        <v>154</v>
      </c>
      <c r="G89" s="371"/>
      <c r="H89" s="394"/>
      <c r="I89" s="349"/>
      <c r="J89" s="349"/>
      <c r="K89" s="390"/>
      <c r="L89" s="390"/>
      <c r="M89" s="333">
        <f>M90</f>
        <v>229563112</v>
      </c>
      <c r="N89" s="333">
        <f t="shared" ref="N89:Q90" si="51">N90</f>
        <v>233530354</v>
      </c>
      <c r="O89" s="333">
        <f t="shared" si="51"/>
        <v>69258666.839999989</v>
      </c>
      <c r="P89" s="333">
        <f t="shared" si="51"/>
        <v>69258666.839999989</v>
      </c>
      <c r="Q89" s="333">
        <f t="shared" si="51"/>
        <v>69258666.839999989</v>
      </c>
      <c r="R89" s="382"/>
      <c r="S89" s="373"/>
      <c r="T89" s="373"/>
      <c r="U89" s="373"/>
    </row>
    <row r="90" spans="1:21" s="105" customFormat="1">
      <c r="A90" s="104"/>
      <c r="B90" s="104"/>
      <c r="C90" s="104"/>
      <c r="D90" s="104">
        <v>5</v>
      </c>
      <c r="E90" s="283"/>
      <c r="F90" s="380" t="s">
        <v>155</v>
      </c>
      <c r="G90" s="371"/>
      <c r="H90" s="394"/>
      <c r="I90" s="349"/>
      <c r="J90" s="349"/>
      <c r="K90" s="390"/>
      <c r="L90" s="390"/>
      <c r="M90" s="333">
        <f>M91</f>
        <v>229563112</v>
      </c>
      <c r="N90" s="333">
        <f t="shared" si="51"/>
        <v>233530354</v>
      </c>
      <c r="O90" s="333">
        <f t="shared" si="51"/>
        <v>69258666.839999989</v>
      </c>
      <c r="P90" s="333">
        <f t="shared" si="51"/>
        <v>69258666.839999989</v>
      </c>
      <c r="Q90" s="333">
        <f t="shared" si="51"/>
        <v>69258666.839999989</v>
      </c>
      <c r="R90" s="373"/>
      <c r="S90" s="373"/>
      <c r="T90" s="373"/>
      <c r="U90" s="373"/>
    </row>
    <row r="91" spans="1:21" s="105" customFormat="1">
      <c r="A91" s="104"/>
      <c r="B91" s="104"/>
      <c r="C91" s="104"/>
      <c r="D91" s="104"/>
      <c r="E91" s="283">
        <v>201</v>
      </c>
      <c r="F91" s="380" t="s">
        <v>72</v>
      </c>
      <c r="G91" s="371" t="s">
        <v>156</v>
      </c>
      <c r="H91" s="394">
        <v>1</v>
      </c>
      <c r="I91" s="349">
        <v>1</v>
      </c>
      <c r="J91" s="349">
        <v>1</v>
      </c>
      <c r="K91" s="390">
        <f t="shared" si="44"/>
        <v>100</v>
      </c>
      <c r="L91" s="390">
        <f t="shared" si="45"/>
        <v>100</v>
      </c>
      <c r="M91" s="333">
        <v>229563112</v>
      </c>
      <c r="N91" s="333">
        <v>233530354</v>
      </c>
      <c r="O91" s="333">
        <v>69258666.839999989</v>
      </c>
      <c r="P91" s="333">
        <v>69258666.839999989</v>
      </c>
      <c r="Q91" s="333">
        <v>69258666.839999989</v>
      </c>
      <c r="R91" s="373">
        <f t="shared" si="26"/>
        <v>30.169771718376069</v>
      </c>
      <c r="S91" s="373">
        <f t="shared" si="27"/>
        <v>29.65724397437431</v>
      </c>
      <c r="T91" s="373">
        <f t="shared" si="28"/>
        <v>30.169771718376069</v>
      </c>
      <c r="U91" s="373">
        <f t="shared" si="29"/>
        <v>29.65724397437431</v>
      </c>
    </row>
    <row r="92" spans="1:21" s="105" customFormat="1">
      <c r="A92" s="104"/>
      <c r="B92" s="104"/>
      <c r="C92" s="104"/>
      <c r="D92" s="104"/>
      <c r="E92" s="283"/>
      <c r="F92" s="301"/>
      <c r="G92" s="104"/>
      <c r="H92" s="394"/>
      <c r="I92" s="397"/>
      <c r="J92" s="397"/>
      <c r="K92" s="392"/>
      <c r="L92" s="390"/>
      <c r="M92" s="333"/>
      <c r="N92" s="333"/>
      <c r="O92" s="333"/>
      <c r="P92" s="333"/>
      <c r="Q92" s="374"/>
      <c r="R92" s="374"/>
      <c r="S92" s="374"/>
      <c r="T92" s="374"/>
      <c r="U92" s="374"/>
    </row>
    <row r="93" spans="1:21" s="105" customFormat="1">
      <c r="A93" s="284"/>
      <c r="B93" s="284"/>
      <c r="C93" s="284"/>
      <c r="D93" s="284"/>
      <c r="E93" s="377"/>
      <c r="F93" s="284" t="s">
        <v>157</v>
      </c>
      <c r="G93" s="284"/>
      <c r="H93" s="398"/>
      <c r="I93" s="391"/>
      <c r="J93" s="391"/>
      <c r="K93" s="399"/>
      <c r="L93" s="391"/>
      <c r="M93" s="338">
        <f>M9+M42+M50+M58+M84</f>
        <v>1551870295</v>
      </c>
      <c r="N93" s="338">
        <f t="shared" ref="N93:Q93" si="52">N9+N42+N50+N58+N84</f>
        <v>1627955419.6600001</v>
      </c>
      <c r="O93" s="338">
        <f t="shared" si="52"/>
        <v>560696817.24000001</v>
      </c>
      <c r="P93" s="338">
        <f t="shared" si="52"/>
        <v>560696817.24000001</v>
      </c>
      <c r="Q93" s="338">
        <f t="shared" si="52"/>
        <v>498997301.49000001</v>
      </c>
      <c r="R93" s="384"/>
      <c r="S93" s="384"/>
      <c r="T93" s="384"/>
      <c r="U93" s="384"/>
    </row>
    <row r="94" spans="1:21" s="85" customFormat="1">
      <c r="E94" s="86"/>
      <c r="H94" s="285"/>
      <c r="I94" s="285"/>
      <c r="J94" s="285"/>
      <c r="K94" s="285"/>
      <c r="L94" s="285"/>
      <c r="M94" s="286"/>
      <c r="N94" s="286"/>
      <c r="O94" s="286"/>
      <c r="P94" s="286"/>
      <c r="Q94" s="285"/>
      <c r="R94" s="285"/>
      <c r="S94" s="285"/>
      <c r="T94" s="285"/>
      <c r="U94" s="285"/>
    </row>
    <row r="95" spans="1:21">
      <c r="A95" s="85"/>
      <c r="B95" s="85"/>
      <c r="C95" s="85"/>
      <c r="D95" s="85"/>
      <c r="E95" s="86"/>
      <c r="F95" s="85"/>
      <c r="G95" s="85"/>
      <c r="H95" s="85"/>
      <c r="I95" s="85"/>
      <c r="J95" s="85"/>
      <c r="K95" s="85"/>
    </row>
    <row r="98" spans="5:5">
      <c r="E98" s="69"/>
    </row>
    <row r="99" spans="5:5">
      <c r="E99" s="69"/>
    </row>
    <row r="100" spans="5:5" ht="13.5" customHeight="1">
      <c r="E100" s="69"/>
    </row>
    <row r="101" spans="5:5" ht="13.5" customHeight="1">
      <c r="E101" s="69"/>
    </row>
    <row r="102" spans="5:5" ht="13.5" customHeight="1">
      <c r="E102" s="69"/>
    </row>
    <row r="103" spans="5:5" ht="13.5" customHeight="1">
      <c r="E103" s="69"/>
    </row>
    <row r="104" spans="5:5" ht="14.25" customHeight="1">
      <c r="E104" s="69"/>
    </row>
    <row r="105" spans="5:5">
      <c r="E105" s="69"/>
    </row>
  </sheetData>
  <autoFilter ref="R8:U91"/>
  <mergeCells count="16">
    <mergeCell ref="A1:U1"/>
    <mergeCell ref="A2:U2"/>
    <mergeCell ref="A4:U4"/>
    <mergeCell ref="A5:U5"/>
    <mergeCell ref="A6:A8"/>
    <mergeCell ref="B6:B8"/>
    <mergeCell ref="C6:C8"/>
    <mergeCell ref="D6:D8"/>
    <mergeCell ref="E6:E8"/>
    <mergeCell ref="F6:F8"/>
    <mergeCell ref="G6:G8"/>
    <mergeCell ref="H6:U6"/>
    <mergeCell ref="H7:J7"/>
    <mergeCell ref="K7:L7"/>
    <mergeCell ref="M7:Q7"/>
    <mergeCell ref="R7:U7"/>
  </mergeCells>
  <printOptions horizontalCentered="1"/>
  <pageMargins left="0.19685039370078741" right="0.11811023622047245" top="1.6535433070866143" bottom="0.47244094488188981" header="0.19685039370078741" footer="0.19685039370078741"/>
  <pageSetup scale="55" orientation="landscape" r:id="rId1"/>
  <headerFooter scaleWithDoc="0">
    <oddHeader>&amp;C&amp;G</oddHeader>
    <oddFooter>&amp;C&amp;G</oddFooter>
  </headerFooter>
  <rowBreaks count="3" manualBreakCount="3">
    <brk id="34" max="20" man="1"/>
    <brk id="59" max="20" man="1"/>
    <brk id="79" max="20" man="1"/>
  </rowBreaks>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U30"/>
  <sheetViews>
    <sheetView showGridLines="0" view="pageLayout" zoomScale="55" zoomScaleNormal="85" zoomScaleSheetLayoutView="70" zoomScalePageLayoutView="55" workbookViewId="0">
      <selection activeCell="I10" sqref="I10"/>
    </sheetView>
  </sheetViews>
  <sheetFormatPr baseColWidth="10" defaultRowHeight="13.5"/>
  <cols>
    <col min="1" max="1" width="3.85546875" style="69" customWidth="1"/>
    <col min="2" max="4" width="3.140625" style="69" customWidth="1"/>
    <col min="5" max="5" width="4" style="69" customWidth="1"/>
    <col min="6" max="6" width="29.140625" style="69" customWidth="1"/>
    <col min="7" max="7" width="9.7109375" style="69" customWidth="1"/>
    <col min="8" max="8" width="10.5703125" style="69" bestFit="1" customWidth="1"/>
    <col min="9" max="9" width="15.42578125" style="69" bestFit="1" customWidth="1"/>
    <col min="10" max="10" width="13.140625" style="69" customWidth="1"/>
    <col min="11" max="11" width="8.5703125" style="69" customWidth="1"/>
    <col min="12" max="12" width="9" style="69" customWidth="1"/>
    <col min="13" max="14" width="15" style="70" customWidth="1"/>
    <col min="15" max="15" width="13.42578125" style="70" customWidth="1"/>
    <col min="16" max="16" width="13.7109375" style="70" customWidth="1"/>
    <col min="17" max="17" width="14.28515625" style="71" customWidth="1"/>
    <col min="18" max="18" width="11" style="69" customWidth="1"/>
    <col min="19" max="19" width="10" style="69" customWidth="1"/>
    <col min="20" max="20" width="9.28515625" style="69" customWidth="1"/>
    <col min="21" max="21" width="11.7109375" style="69" customWidth="1"/>
    <col min="22" max="22" width="11.42578125" style="69"/>
    <col min="23" max="23" width="17.85546875" style="69" bestFit="1" customWidth="1"/>
    <col min="24" max="16384" width="11.42578125" style="69"/>
  </cols>
  <sheetData>
    <row r="1" spans="1:21" ht="25.15" customHeight="1">
      <c r="A1" s="686" t="s">
        <v>160</v>
      </c>
      <c r="B1" s="687"/>
      <c r="C1" s="687"/>
      <c r="D1" s="687"/>
      <c r="E1" s="687"/>
      <c r="F1" s="687"/>
      <c r="G1" s="687"/>
      <c r="H1" s="687"/>
      <c r="I1" s="687"/>
      <c r="J1" s="687"/>
      <c r="K1" s="687"/>
      <c r="L1" s="687"/>
      <c r="M1" s="687"/>
      <c r="N1" s="687"/>
      <c r="O1" s="687"/>
      <c r="P1" s="687"/>
      <c r="Q1" s="687"/>
      <c r="R1" s="687"/>
      <c r="S1" s="687"/>
      <c r="T1" s="687"/>
      <c r="U1" s="688"/>
    </row>
    <row r="2" spans="1:21" ht="25.15" customHeight="1">
      <c r="A2" s="689" t="s">
        <v>811</v>
      </c>
      <c r="B2" s="690"/>
      <c r="C2" s="690"/>
      <c r="D2" s="690"/>
      <c r="E2" s="690"/>
      <c r="F2" s="690"/>
      <c r="G2" s="690"/>
      <c r="H2" s="690"/>
      <c r="I2" s="690"/>
      <c r="J2" s="690"/>
      <c r="K2" s="690"/>
      <c r="L2" s="690"/>
      <c r="M2" s="690"/>
      <c r="N2" s="690"/>
      <c r="O2" s="690"/>
      <c r="P2" s="690"/>
      <c r="Q2" s="690"/>
      <c r="R2" s="690"/>
      <c r="S2" s="690"/>
      <c r="T2" s="690"/>
      <c r="U2" s="691"/>
    </row>
    <row r="3" spans="1:21" ht="6" customHeight="1">
      <c r="U3" s="72"/>
    </row>
    <row r="4" spans="1:21" ht="20.100000000000001" customHeight="1">
      <c r="A4" s="643" t="s">
        <v>162</v>
      </c>
      <c r="B4" s="692"/>
      <c r="C4" s="692"/>
      <c r="D4" s="692"/>
      <c r="E4" s="692"/>
      <c r="F4" s="692"/>
      <c r="G4" s="692"/>
      <c r="H4" s="692"/>
      <c r="I4" s="692"/>
      <c r="J4" s="692"/>
      <c r="K4" s="692"/>
      <c r="L4" s="692"/>
      <c r="M4" s="692"/>
      <c r="N4" s="692"/>
      <c r="O4" s="692"/>
      <c r="P4" s="692"/>
      <c r="Q4" s="692"/>
      <c r="R4" s="692"/>
      <c r="S4" s="692"/>
      <c r="T4" s="692"/>
      <c r="U4" s="693"/>
    </row>
    <row r="5" spans="1:21" ht="20.100000000000001" customHeight="1">
      <c r="A5" s="694" t="s">
        <v>189</v>
      </c>
      <c r="B5" s="695"/>
      <c r="C5" s="695"/>
      <c r="D5" s="695"/>
      <c r="E5" s="695"/>
      <c r="F5" s="695"/>
      <c r="G5" s="695"/>
      <c r="H5" s="695"/>
      <c r="I5" s="695"/>
      <c r="J5" s="695"/>
      <c r="K5" s="695"/>
      <c r="L5" s="695"/>
      <c r="M5" s="695"/>
      <c r="N5" s="695"/>
      <c r="O5" s="695"/>
      <c r="P5" s="695"/>
      <c r="Q5" s="695"/>
      <c r="R5" s="695"/>
      <c r="S5" s="695"/>
      <c r="T5" s="695"/>
      <c r="U5" s="696"/>
    </row>
    <row r="6" spans="1:21" ht="15" customHeight="1">
      <c r="A6" s="697" t="s">
        <v>23</v>
      </c>
      <c r="B6" s="700" t="s">
        <v>15</v>
      </c>
      <c r="C6" s="700" t="s">
        <v>13</v>
      </c>
      <c r="D6" s="700" t="s">
        <v>14</v>
      </c>
      <c r="E6" s="700" t="s">
        <v>7</v>
      </c>
      <c r="F6" s="700" t="s">
        <v>8</v>
      </c>
      <c r="G6" s="700" t="s">
        <v>87</v>
      </c>
      <c r="H6" s="703" t="s">
        <v>88</v>
      </c>
      <c r="I6" s="704"/>
      <c r="J6" s="704"/>
      <c r="K6" s="704"/>
      <c r="L6" s="704"/>
      <c r="M6" s="704"/>
      <c r="N6" s="704"/>
      <c r="O6" s="704"/>
      <c r="P6" s="704"/>
      <c r="Q6" s="704"/>
      <c r="R6" s="704"/>
      <c r="S6" s="704"/>
      <c r="T6" s="704"/>
      <c r="U6" s="705"/>
    </row>
    <row r="7" spans="1:21" ht="15" customHeight="1">
      <c r="A7" s="698"/>
      <c r="B7" s="701"/>
      <c r="C7" s="701"/>
      <c r="D7" s="701"/>
      <c r="E7" s="701"/>
      <c r="F7" s="701"/>
      <c r="G7" s="701"/>
      <c r="H7" s="703" t="s">
        <v>89</v>
      </c>
      <c r="I7" s="704"/>
      <c r="J7" s="705"/>
      <c r="K7" s="703" t="s">
        <v>163</v>
      </c>
      <c r="L7" s="705"/>
      <c r="M7" s="703" t="s">
        <v>90</v>
      </c>
      <c r="N7" s="704"/>
      <c r="O7" s="704"/>
      <c r="P7" s="704"/>
      <c r="Q7" s="705"/>
      <c r="R7" s="706" t="s">
        <v>163</v>
      </c>
      <c r="S7" s="707"/>
      <c r="T7" s="707"/>
      <c r="U7" s="708"/>
    </row>
    <row r="8" spans="1:21" ht="31.5" customHeight="1">
      <c r="A8" s="699"/>
      <c r="B8" s="702"/>
      <c r="C8" s="702"/>
      <c r="D8" s="702"/>
      <c r="E8" s="702"/>
      <c r="F8" s="702"/>
      <c r="G8" s="702"/>
      <c r="H8" s="73" t="s">
        <v>164</v>
      </c>
      <c r="I8" s="73" t="s">
        <v>165</v>
      </c>
      <c r="J8" s="73" t="s">
        <v>166</v>
      </c>
      <c r="K8" s="74" t="s">
        <v>167</v>
      </c>
      <c r="L8" s="74" t="s">
        <v>168</v>
      </c>
      <c r="M8" s="74" t="s">
        <v>169</v>
      </c>
      <c r="N8" s="74" t="s">
        <v>170</v>
      </c>
      <c r="O8" s="74" t="s">
        <v>171</v>
      </c>
      <c r="P8" s="74" t="s">
        <v>172</v>
      </c>
      <c r="Q8" s="74" t="s">
        <v>173</v>
      </c>
      <c r="R8" s="74" t="s">
        <v>174</v>
      </c>
      <c r="S8" s="74" t="s">
        <v>175</v>
      </c>
      <c r="T8" s="74" t="s">
        <v>176</v>
      </c>
      <c r="U8" s="74" t="s">
        <v>177</v>
      </c>
    </row>
    <row r="9" spans="1:21" s="71" customFormat="1" ht="24">
      <c r="A9" s="104">
        <v>2</v>
      </c>
      <c r="B9" s="104"/>
      <c r="C9" s="104"/>
      <c r="D9" s="104"/>
      <c r="E9" s="283"/>
      <c r="F9" s="380" t="s">
        <v>124</v>
      </c>
      <c r="G9" s="403"/>
      <c r="H9" s="371"/>
      <c r="I9" s="371"/>
      <c r="J9" s="371"/>
      <c r="K9" s="404"/>
      <c r="L9" s="405"/>
      <c r="M9" s="428">
        <f>M11</f>
        <v>0</v>
      </c>
      <c r="N9" s="428">
        <f t="shared" ref="N9:Q9" si="0">N11</f>
        <v>1726815.5</v>
      </c>
      <c r="O9" s="428">
        <f t="shared" si="0"/>
        <v>0</v>
      </c>
      <c r="P9" s="428">
        <f t="shared" si="0"/>
        <v>0</v>
      </c>
      <c r="Q9" s="428">
        <f t="shared" si="0"/>
        <v>0</v>
      </c>
      <c r="R9" s="429"/>
      <c r="S9" s="429"/>
      <c r="T9" s="429"/>
      <c r="U9" s="429"/>
    </row>
    <row r="10" spans="1:21" s="71" customFormat="1">
      <c r="A10" s="104"/>
      <c r="B10" s="104">
        <v>1</v>
      </c>
      <c r="C10" s="104"/>
      <c r="D10" s="104"/>
      <c r="E10" s="283"/>
      <c r="F10" s="380" t="s">
        <v>98</v>
      </c>
      <c r="G10" s="403"/>
      <c r="H10" s="371"/>
      <c r="I10" s="371"/>
      <c r="J10" s="371"/>
      <c r="K10" s="404"/>
      <c r="L10" s="405"/>
      <c r="M10" s="428"/>
      <c r="N10" s="428"/>
      <c r="O10" s="428"/>
      <c r="P10" s="428"/>
      <c r="Q10" s="428"/>
      <c r="R10" s="429"/>
      <c r="S10" s="429"/>
      <c r="T10" s="429"/>
      <c r="U10" s="429"/>
    </row>
    <row r="11" spans="1:21" s="71" customFormat="1" ht="24">
      <c r="A11" s="104"/>
      <c r="B11" s="104"/>
      <c r="C11" s="104">
        <v>7</v>
      </c>
      <c r="D11" s="104"/>
      <c r="E11" s="283"/>
      <c r="F11" s="380" t="s">
        <v>125</v>
      </c>
      <c r="G11" s="406"/>
      <c r="H11" s="371"/>
      <c r="I11" s="371"/>
      <c r="J11" s="371"/>
      <c r="K11" s="404"/>
      <c r="L11" s="405"/>
      <c r="M11" s="430">
        <f t="shared" ref="M11:Q12" si="1">+M12</f>
        <v>0</v>
      </c>
      <c r="N11" s="430">
        <f t="shared" si="1"/>
        <v>1726815.5</v>
      </c>
      <c r="O11" s="430">
        <f t="shared" si="1"/>
        <v>0</v>
      </c>
      <c r="P11" s="430">
        <f t="shared" si="1"/>
        <v>0</v>
      </c>
      <c r="Q11" s="430">
        <f t="shared" si="1"/>
        <v>0</v>
      </c>
      <c r="R11" s="429"/>
      <c r="S11" s="429"/>
      <c r="T11" s="429"/>
      <c r="U11" s="429"/>
    </row>
    <row r="12" spans="1:21" s="71" customFormat="1" ht="17.25" customHeight="1">
      <c r="A12" s="104"/>
      <c r="B12" s="104"/>
      <c r="C12" s="104"/>
      <c r="D12" s="104">
        <v>1</v>
      </c>
      <c r="E12" s="283"/>
      <c r="F12" s="380" t="s">
        <v>52</v>
      </c>
      <c r="G12" s="406"/>
      <c r="H12" s="371"/>
      <c r="I12" s="371"/>
      <c r="J12" s="371"/>
      <c r="K12" s="404"/>
      <c r="L12" s="405"/>
      <c r="M12" s="430">
        <f t="shared" si="1"/>
        <v>0</v>
      </c>
      <c r="N12" s="430">
        <f t="shared" si="1"/>
        <v>1726815.5</v>
      </c>
      <c r="O12" s="430">
        <f t="shared" si="1"/>
        <v>0</v>
      </c>
      <c r="P12" s="430">
        <f t="shared" si="1"/>
        <v>0</v>
      </c>
      <c r="Q12" s="430">
        <f t="shared" si="1"/>
        <v>0</v>
      </c>
      <c r="R12" s="429"/>
      <c r="S12" s="429"/>
      <c r="T12" s="429"/>
      <c r="U12" s="429"/>
    </row>
    <row r="13" spans="1:21" s="85" customFormat="1" ht="27" customHeight="1">
      <c r="A13" s="104"/>
      <c r="B13" s="104"/>
      <c r="C13" s="104"/>
      <c r="D13" s="104"/>
      <c r="E13" s="283">
        <v>201</v>
      </c>
      <c r="F13" s="380" t="s">
        <v>126</v>
      </c>
      <c r="G13" s="375" t="s">
        <v>127</v>
      </c>
      <c r="H13" s="415">
        <v>1</v>
      </c>
      <c r="I13" s="415">
        <v>1.5</v>
      </c>
      <c r="J13" s="415">
        <v>1</v>
      </c>
      <c r="K13" s="407">
        <f>IFERROR(J13/H13*100,0)</f>
        <v>100</v>
      </c>
      <c r="L13" s="407">
        <f>IFERROR(J13/I13*100,0)</f>
        <v>66.666666666666657</v>
      </c>
      <c r="M13" s="357">
        <v>0</v>
      </c>
      <c r="N13" s="357">
        <v>1726815.5</v>
      </c>
      <c r="O13" s="357">
        <v>0</v>
      </c>
      <c r="P13" s="357">
        <v>0</v>
      </c>
      <c r="Q13" s="357">
        <v>0</v>
      </c>
      <c r="R13" s="435">
        <f>IFERROR(O13/M13*100,0)</f>
        <v>0</v>
      </c>
      <c r="S13" s="435">
        <f>IFERROR(O13/N13*100,0)</f>
        <v>0</v>
      </c>
      <c r="T13" s="435">
        <f>IFERROR(P13/M13*100,0)</f>
        <v>0</v>
      </c>
      <c r="U13" s="435">
        <f>IFERROR(P13/N13*100,0)</f>
        <v>0</v>
      </c>
    </row>
    <row r="14" spans="1:21" s="71" customFormat="1">
      <c r="A14" s="403"/>
      <c r="B14" s="403"/>
      <c r="C14" s="403"/>
      <c r="D14" s="403"/>
      <c r="E14" s="403"/>
      <c r="F14" s="408"/>
      <c r="G14" s="403"/>
      <c r="H14" s="409"/>
      <c r="I14" s="383"/>
      <c r="J14" s="371"/>
      <c r="K14" s="404"/>
      <c r="L14" s="404"/>
      <c r="M14" s="430"/>
      <c r="N14" s="430"/>
      <c r="O14" s="430"/>
      <c r="P14" s="430"/>
      <c r="Q14" s="431"/>
      <c r="R14" s="432"/>
      <c r="S14" s="432"/>
      <c r="T14" s="432"/>
      <c r="U14" s="432"/>
    </row>
    <row r="15" spans="1:21" s="71" customFormat="1">
      <c r="A15" s="410"/>
      <c r="B15" s="410"/>
      <c r="C15" s="410"/>
      <c r="D15" s="410"/>
      <c r="E15" s="410"/>
      <c r="F15" s="411" t="s">
        <v>157</v>
      </c>
      <c r="G15" s="410"/>
      <c r="H15" s="412"/>
      <c r="I15" s="413"/>
      <c r="J15" s="378"/>
      <c r="K15" s="414"/>
      <c r="L15" s="414"/>
      <c r="M15" s="433">
        <f>+M9</f>
        <v>0</v>
      </c>
      <c r="N15" s="433">
        <f>+N9</f>
        <v>1726815.5</v>
      </c>
      <c r="O15" s="433">
        <f>+O9</f>
        <v>0</v>
      </c>
      <c r="P15" s="433">
        <f>+P9</f>
        <v>0</v>
      </c>
      <c r="Q15" s="433">
        <f>+Q9</f>
        <v>0</v>
      </c>
      <c r="R15" s="434"/>
      <c r="S15" s="434"/>
      <c r="T15" s="434"/>
      <c r="U15" s="434"/>
    </row>
    <row r="16" spans="1:21" s="71" customFormat="1">
      <c r="H16" s="85"/>
      <c r="I16" s="85"/>
      <c r="J16" s="85"/>
      <c r="M16" s="70"/>
      <c r="N16" s="70"/>
      <c r="O16" s="70"/>
      <c r="P16" s="70"/>
    </row>
    <row r="19" spans="13:14">
      <c r="M19" s="69"/>
      <c r="N19" s="69"/>
    </row>
    <row r="20" spans="13:14">
      <c r="M20" s="69"/>
      <c r="N20" s="69"/>
    </row>
    <row r="21" spans="13:14">
      <c r="M21" s="69"/>
      <c r="N21" s="69"/>
    </row>
    <row r="22" spans="13:14" ht="13.5" customHeight="1">
      <c r="M22" s="69"/>
      <c r="N22" s="69"/>
    </row>
    <row r="23" spans="13:14" ht="13.5" customHeight="1">
      <c r="M23" s="69"/>
      <c r="N23" s="69"/>
    </row>
    <row r="24" spans="13:14" ht="13.5" customHeight="1">
      <c r="M24" s="69"/>
      <c r="N24" s="69"/>
    </row>
    <row r="25" spans="13:14" ht="13.5" customHeight="1">
      <c r="M25" s="69"/>
      <c r="N25" s="69"/>
    </row>
    <row r="26" spans="13:14" ht="14.25" customHeight="1">
      <c r="M26" s="69"/>
      <c r="N26" s="69"/>
    </row>
    <row r="27" spans="13:14">
      <c r="M27" s="69"/>
      <c r="N27" s="69"/>
    </row>
    <row r="28" spans="13:14">
      <c r="M28" s="69"/>
      <c r="N28" s="69"/>
    </row>
    <row r="29" spans="13:14">
      <c r="M29" s="69"/>
      <c r="N29" s="69"/>
    </row>
    <row r="30" spans="13:14">
      <c r="M30" s="69"/>
      <c r="N30" s="69"/>
    </row>
  </sheetData>
  <autoFilter ref="R8:U13"/>
  <mergeCells count="16">
    <mergeCell ref="A1:U1"/>
    <mergeCell ref="A2:U2"/>
    <mergeCell ref="A4:U4"/>
    <mergeCell ref="A5:U5"/>
    <mergeCell ref="A6:A8"/>
    <mergeCell ref="B6:B8"/>
    <mergeCell ref="C6:C8"/>
    <mergeCell ref="D6:D8"/>
    <mergeCell ref="E6:E8"/>
    <mergeCell ref="F6:F8"/>
    <mergeCell ref="G6:G8"/>
    <mergeCell ref="H6:U6"/>
    <mergeCell ref="H7:J7"/>
    <mergeCell ref="K7:L7"/>
    <mergeCell ref="M7:Q7"/>
    <mergeCell ref="R7:U7"/>
  </mergeCells>
  <printOptions horizontalCentered="1"/>
  <pageMargins left="0.19685039370078741" right="0.11811023622047245" top="1.6535433070866143" bottom="0.47244094488188981" header="0.19685039370078741" footer="0.19685039370078741"/>
  <pageSetup scale="59" orientation="landscape" r:id="rId1"/>
  <headerFooter scaleWithDoc="0">
    <oddHeader>&amp;C&amp;G</oddHeader>
    <oddFooter>&amp;C&amp;G</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40</vt:i4>
      </vt:variant>
      <vt:variant>
        <vt:lpstr>Rangos con nombre</vt:lpstr>
      </vt:variant>
      <vt:variant>
        <vt:i4>58</vt:i4>
      </vt:variant>
    </vt:vector>
  </HeadingPairs>
  <TitlesOfParts>
    <vt:vector size="98" baseType="lpstr">
      <vt:lpstr>CARATULA</vt:lpstr>
      <vt:lpstr>Hoja1</vt:lpstr>
      <vt:lpstr>ECG-1</vt:lpstr>
      <vt:lpstr>ECG-2</vt:lpstr>
      <vt:lpstr>EPC</vt:lpstr>
      <vt:lpstr>APP-1</vt:lpstr>
      <vt:lpstr>APP-2</vt:lpstr>
      <vt:lpstr>APP-3 GENERAL</vt:lpstr>
      <vt:lpstr>APP-3 5A173</vt:lpstr>
      <vt:lpstr>APP-3 5MG65</vt:lpstr>
      <vt:lpstr>APP-3 5MY65</vt:lpstr>
      <vt:lpstr>APP-3 5P170</vt:lpstr>
      <vt:lpstr>APP-3 5O170</vt:lpstr>
      <vt:lpstr>APP-3 5P265</vt:lpstr>
      <vt:lpstr>APP-3 5P270</vt:lpstr>
      <vt:lpstr>APP-3 5P670</vt:lpstr>
      <vt:lpstr>ARF- 5A173</vt:lpstr>
      <vt:lpstr>ARF- 5MG65</vt:lpstr>
      <vt:lpstr>ARF- 5MY65</vt:lpstr>
      <vt:lpstr>ARF- 5O170</vt:lpstr>
      <vt:lpstr>ARF 5P170</vt:lpstr>
      <vt:lpstr>ARF 5P265 </vt:lpstr>
      <vt:lpstr>ARF 5P270</vt:lpstr>
      <vt:lpstr>ARF 5P670</vt:lpstr>
      <vt:lpstr>AR 1</vt:lpstr>
      <vt:lpstr>AR 2</vt:lpstr>
      <vt:lpstr>AR 3</vt:lpstr>
      <vt:lpstr>AR 4</vt:lpstr>
      <vt:lpstr>AR 5</vt:lpstr>
      <vt:lpstr>IAPP FORTAMUN</vt:lpstr>
      <vt:lpstr>IAPP FAIS</vt:lpstr>
      <vt:lpstr>EAP</vt:lpstr>
      <vt:lpstr>ADS-1</vt:lpstr>
      <vt:lpstr>ADS-2</vt:lpstr>
      <vt:lpstr>SAP</vt:lpstr>
      <vt:lpstr>FIC</vt:lpstr>
      <vt:lpstr>AUR</vt:lpstr>
      <vt:lpstr>PPD</vt:lpstr>
      <vt:lpstr>Formato 6d</vt:lpstr>
      <vt:lpstr>Hoja2</vt:lpstr>
      <vt:lpstr>EPC!_Toc256789589</vt:lpstr>
      <vt:lpstr>'APP-1'!Área_de_impresión</vt:lpstr>
      <vt:lpstr>'APP-2'!Área_de_impresión</vt:lpstr>
      <vt:lpstr>'APP-3 5A173'!Área_de_impresión</vt:lpstr>
      <vt:lpstr>'APP-3 5MG65'!Área_de_impresión</vt:lpstr>
      <vt:lpstr>'APP-3 5MY65'!Área_de_impresión</vt:lpstr>
      <vt:lpstr>'APP-3 5O170'!Área_de_impresión</vt:lpstr>
      <vt:lpstr>'APP-3 5P170'!Área_de_impresión</vt:lpstr>
      <vt:lpstr>'APP-3 5P265'!Área_de_impresión</vt:lpstr>
      <vt:lpstr>'APP-3 5P270'!Área_de_impresión</vt:lpstr>
      <vt:lpstr>'APP-3 5P670'!Área_de_impresión</vt:lpstr>
      <vt:lpstr>'APP-3 GENERAL'!Área_de_impresión</vt:lpstr>
      <vt:lpstr>'AR 1'!Área_de_impresión</vt:lpstr>
      <vt:lpstr>'AR 2'!Área_de_impresión</vt:lpstr>
      <vt:lpstr>'AR 3'!Área_de_impresión</vt:lpstr>
      <vt:lpstr>'AR 4'!Área_de_impresión</vt:lpstr>
      <vt:lpstr>'AR 5'!Área_de_impresión</vt:lpstr>
      <vt:lpstr>CARATULA!Área_de_impresión</vt:lpstr>
      <vt:lpstr>'ECG-1'!Área_de_impresión</vt:lpstr>
      <vt:lpstr>'Formato 6d'!Área_de_impresión</vt:lpstr>
      <vt:lpstr>'IAPP FAIS'!Área_de_impresión</vt:lpstr>
      <vt:lpstr>'IAPP FORTAMUN'!Área_de_impresión</vt:lpstr>
      <vt:lpstr>PPD!Área_de_impresión</vt:lpstr>
      <vt:lpstr>'ADS-1'!Títulos_a_imprimir</vt:lpstr>
      <vt:lpstr>'ADS-2'!Títulos_a_imprimir</vt:lpstr>
      <vt:lpstr>'APP-1'!Títulos_a_imprimir</vt:lpstr>
      <vt:lpstr>'APP-2'!Títulos_a_imprimir</vt:lpstr>
      <vt:lpstr>'APP-3 5A173'!Títulos_a_imprimir</vt:lpstr>
      <vt:lpstr>'APP-3 5MG65'!Títulos_a_imprimir</vt:lpstr>
      <vt:lpstr>'APP-3 5MY65'!Títulos_a_imprimir</vt:lpstr>
      <vt:lpstr>'APP-3 5O170'!Títulos_a_imprimir</vt:lpstr>
      <vt:lpstr>'APP-3 5P170'!Títulos_a_imprimir</vt:lpstr>
      <vt:lpstr>'APP-3 5P265'!Títulos_a_imprimir</vt:lpstr>
      <vt:lpstr>'APP-3 5P270'!Títulos_a_imprimir</vt:lpstr>
      <vt:lpstr>'APP-3 5P670'!Títulos_a_imprimir</vt:lpstr>
      <vt:lpstr>'APP-3 GENERAL'!Títulos_a_imprimir</vt:lpstr>
      <vt:lpstr>'AR 2'!Títulos_a_imprimir</vt:lpstr>
      <vt:lpstr>'AR 3'!Títulos_a_imprimir</vt:lpstr>
      <vt:lpstr>'AR 4'!Títulos_a_imprimir</vt:lpstr>
      <vt:lpstr>'AR 5'!Títulos_a_imprimir</vt:lpstr>
      <vt:lpstr>'ARF- 5A173'!Títulos_a_imprimir</vt:lpstr>
      <vt:lpstr>'ARF- 5MG65'!Títulos_a_imprimir</vt:lpstr>
      <vt:lpstr>'ARF- 5MY65'!Títulos_a_imprimir</vt:lpstr>
      <vt:lpstr>'ARF- 5O170'!Títulos_a_imprimir</vt:lpstr>
      <vt:lpstr>'ARF 5P170'!Títulos_a_imprimir</vt:lpstr>
      <vt:lpstr>'ARF 5P265 '!Títulos_a_imprimir</vt:lpstr>
      <vt:lpstr>'ARF 5P270'!Títulos_a_imprimir</vt:lpstr>
      <vt:lpstr>'ARF 5P670'!Títulos_a_imprimir</vt:lpstr>
      <vt:lpstr>AUR!Títulos_a_imprimir</vt:lpstr>
      <vt:lpstr>EAP!Títulos_a_imprimir</vt:lpstr>
      <vt:lpstr>'ECG-1'!Títulos_a_imprimir</vt:lpstr>
      <vt:lpstr>'ECG-2'!Títulos_a_imprimir</vt:lpstr>
      <vt:lpstr>EPC!Títulos_a_imprimir</vt:lpstr>
      <vt:lpstr>FIC!Títulos_a_imprimir</vt:lpstr>
      <vt:lpstr>'IAPP FAIS'!Títulos_a_imprimir</vt:lpstr>
      <vt:lpstr>'IAPP FORTAMUN'!Títulos_a_imprimir</vt:lpstr>
      <vt:lpstr>PPD!Títulos_a_imprimir</vt:lpstr>
      <vt:lpstr>SAP!Títulos_a_imprimir</vt:lpstr>
    </vt:vector>
  </TitlesOfParts>
  <Company>Subsecretaría de Egresos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Jibarra</dc:creator>
  <cp:lastModifiedBy>PRESUPUESTOS</cp:lastModifiedBy>
  <cp:lastPrinted>2017-08-07T15:27:55Z</cp:lastPrinted>
  <dcterms:created xsi:type="dcterms:W3CDTF">2007-06-29T21:15:18Z</dcterms:created>
  <dcterms:modified xsi:type="dcterms:W3CDTF">2017-08-14T20:45:17Z</dcterms:modified>
</cp:coreProperties>
</file>